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PE\Nutri_urbain\"/>
    </mc:Choice>
  </mc:AlternateContent>
  <xr:revisionPtr revIDLastSave="0" documentId="13_ncr:1_{1DCDD01F-E8A3-44E3-8458-1B4F88D44150}" xr6:coauthVersionLast="47" xr6:coauthVersionMax="47" xr10:uidLastSave="{00000000-0000-0000-0000-000000000000}"/>
  <bookViews>
    <workbookView xWindow="45570" yWindow="-9285" windowWidth="25440" windowHeight="15390" tabRatio="544" xr2:uid="{00000000-000D-0000-FFFF-FFFF00000000}"/>
  </bookViews>
  <sheets>
    <sheet name="Classe_impact_nutri_urbain" sheetId="2" r:id="rId1"/>
    <sheet name="Flux_aval_mdolac" sheetId="1" r:id="rId2"/>
    <sheet name="flux_rejets_mdoriv_mdolac" sheetId="3" r:id="rId3"/>
    <sheet name="Flux_Rejets_STEU_lacs_2021" sheetId="4" r:id="rId4"/>
    <sheet name="Liste_STEU_rejet_direct" sheetId="6" r:id="rId5"/>
  </sheets>
  <externalReferences>
    <externalReference r:id="rId6"/>
    <externalReference r:id="rId7"/>
  </externalReferences>
  <definedNames>
    <definedName name="_xlnm._FilterDatabase" localSheetId="0" hidden="1">Classe_impact_nutri_urbain!$A$1:$O$1</definedName>
    <definedName name="_xlnm._FilterDatabase" localSheetId="1" hidden="1">Flux_aval_mdolac!$A$1:$G$51</definedName>
    <definedName name="_xlnm._FilterDatabase" localSheetId="2" hidden="1">flux_rejets_mdoriv_mdolac!$A$1:$F$174</definedName>
    <definedName name="_xlnm._FilterDatabase" localSheetId="3" hidden="1">Flux_Rejets_STEU_lacs_2021!$A$1:$M$1333</definedName>
    <definedName name="_xlnm._FilterDatabase" localSheetId="4" hidden="1">Liste_STEU_rejet_direct!$A$1:$F$59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" i="2" l="1" a="1"/>
  <c r="E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E12" i="2" a="1"/>
  <c r="E12" i="2" s="1"/>
  <c r="E13" i="2" a="1"/>
  <c r="E13" i="2" s="1"/>
  <c r="E14" i="2" a="1"/>
  <c r="E14" i="2" s="1"/>
  <c r="E15" i="2" a="1"/>
  <c r="E15" i="2" s="1"/>
  <c r="E16" i="2" a="1"/>
  <c r="E16" i="2" s="1"/>
  <c r="E17" i="2" a="1"/>
  <c r="E17" i="2" s="1"/>
  <c r="E18" i="2" a="1"/>
  <c r="E18" i="2" s="1"/>
  <c r="E19" i="2" a="1"/>
  <c r="E19" i="2" s="1"/>
  <c r="E20" i="2" a="1"/>
  <c r="E20" i="2" s="1"/>
  <c r="E21" i="2" a="1"/>
  <c r="E21" i="2" s="1"/>
  <c r="E22" i="2" a="1"/>
  <c r="E22" i="2" s="1"/>
  <c r="E23" i="2" a="1"/>
  <c r="E23" i="2" s="1"/>
  <c r="E24" i="2" a="1"/>
  <c r="E24" i="2" s="1"/>
  <c r="E25" i="2" a="1"/>
  <c r="E25" i="2" s="1"/>
  <c r="E26" i="2" a="1"/>
  <c r="E26" i="2" s="1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E39" i="2" a="1"/>
  <c r="E39" i="2" s="1"/>
  <c r="E40" i="2" a="1"/>
  <c r="E40" i="2" s="1"/>
  <c r="E41" i="2" a="1"/>
  <c r="E41" i="2" s="1"/>
  <c r="E42" i="2" a="1"/>
  <c r="E42" i="2" s="1"/>
  <c r="E43" i="2" a="1"/>
  <c r="E43" i="2" s="1"/>
  <c r="E44" i="2" a="1"/>
  <c r="E44" i="2" s="1"/>
  <c r="E45" i="2" a="1"/>
  <c r="E45" i="2" s="1"/>
  <c r="E46" i="2" a="1"/>
  <c r="E46" i="2" s="1"/>
  <c r="E47" i="2" a="1"/>
  <c r="E47" i="2" s="1"/>
  <c r="E48" i="2" a="1"/>
  <c r="E48" i="2" s="1"/>
  <c r="E49" i="2" a="1"/>
  <c r="E49" i="2" s="1"/>
  <c r="E50" i="2" a="1"/>
  <c r="E50" i="2" s="1"/>
  <c r="E51" i="2" a="1"/>
  <c r="E51" i="2" s="1"/>
  <c r="E52" i="2" a="1"/>
  <c r="E52" i="2" s="1"/>
  <c r="E53" i="2" a="1"/>
  <c r="E53" i="2" s="1"/>
  <c r="E54" i="2" a="1"/>
  <c r="E54" i="2" s="1"/>
  <c r="E55" i="2" a="1"/>
  <c r="E55" i="2" s="1"/>
  <c r="E56" i="2" a="1"/>
  <c r="E56" i="2" s="1"/>
  <c r="E57" i="2" a="1"/>
  <c r="E57" i="2" s="1"/>
  <c r="E58" i="2" a="1"/>
  <c r="E58" i="2" s="1"/>
  <c r="E59" i="2" a="1"/>
  <c r="E59" i="2" s="1"/>
  <c r="E60" i="2" a="1"/>
  <c r="E60" i="2" s="1"/>
  <c r="E61" i="2" a="1"/>
  <c r="E61" i="2" s="1"/>
  <c r="E62" i="2" a="1"/>
  <c r="E62" i="2" s="1"/>
  <c r="E63" i="2" a="1"/>
  <c r="E63" i="2" s="1"/>
  <c r="E64" i="2" a="1"/>
  <c r="E64" i="2" s="1"/>
  <c r="E65" i="2" a="1"/>
  <c r="E65" i="2" s="1"/>
  <c r="E66" i="2" a="1"/>
  <c r="E66" i="2" s="1"/>
  <c r="E67" i="2" a="1"/>
  <c r="E67" i="2" s="1"/>
  <c r="E68" i="2" a="1"/>
  <c r="E68" i="2" s="1"/>
  <c r="E69" i="2" a="1"/>
  <c r="E69" i="2" s="1"/>
  <c r="E70" i="2" a="1"/>
  <c r="E70" i="2" s="1"/>
  <c r="E71" i="2" a="1"/>
  <c r="E71" i="2" s="1"/>
  <c r="E72" i="2" a="1"/>
  <c r="E72" i="2" s="1"/>
  <c r="E73" i="2" a="1"/>
  <c r="E73" i="2" s="1"/>
  <c r="E74" i="2" a="1"/>
  <c r="E74" i="2" s="1"/>
  <c r="E75" i="2" a="1"/>
  <c r="E75" i="2" s="1"/>
  <c r="E76" i="2" a="1"/>
  <c r="E76" i="2" s="1"/>
  <c r="E77" i="2" a="1"/>
  <c r="E77" i="2" s="1"/>
  <c r="E78" i="2" a="1"/>
  <c r="E78" i="2" s="1"/>
  <c r="E79" i="2" a="1"/>
  <c r="E79" i="2" s="1"/>
  <c r="E80" i="2" a="1"/>
  <c r="E80" i="2" s="1"/>
  <c r="E81" i="2" a="1"/>
  <c r="E81" i="2" s="1"/>
  <c r="E82" i="2" a="1"/>
  <c r="E82" i="2" s="1"/>
  <c r="E83" i="2" a="1"/>
  <c r="E83" i="2" s="1"/>
  <c r="E84" i="2" a="1"/>
  <c r="E84" i="2" s="1"/>
  <c r="E85" i="2" a="1"/>
  <c r="E85" i="2" s="1"/>
  <c r="E86" i="2" a="1"/>
  <c r="E86" i="2" s="1"/>
  <c r="E87" i="2" a="1"/>
  <c r="E87" i="2" s="1"/>
  <c r="E88" i="2" a="1"/>
  <c r="E88" i="2" s="1"/>
  <c r="E89" i="2" a="1"/>
  <c r="E89" i="2" s="1"/>
  <c r="E90" i="2" a="1"/>
  <c r="E90" i="2" s="1"/>
  <c r="E91" i="2" a="1"/>
  <c r="E91" i="2" s="1"/>
  <c r="E92" i="2" a="1"/>
  <c r="E92" i="2" s="1"/>
  <c r="E93" i="2" a="1"/>
  <c r="E93" i="2" s="1"/>
  <c r="E94" i="2" a="1"/>
  <c r="E94" i="2" s="1"/>
  <c r="E95" i="2" a="1"/>
  <c r="E95" i="2" s="1"/>
  <c r="E2" i="2" a="1"/>
  <c r="E2" i="2" s="1"/>
  <c r="G2" i="2"/>
  <c r="G3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F2" i="2"/>
  <c r="F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D95" i="2"/>
  <c r="H95" i="2" s="1"/>
  <c r="K95" i="2" s="1"/>
  <c r="D94" i="2"/>
  <c r="D93" i="2"/>
  <c r="H93" i="2" s="1"/>
  <c r="K93" i="2" s="1"/>
  <c r="D92" i="2"/>
  <c r="H92" i="2" s="1"/>
  <c r="K92" i="2" s="1"/>
  <c r="D91" i="2"/>
  <c r="D90" i="2"/>
  <c r="D89" i="2"/>
  <c r="I89" i="2" s="1"/>
  <c r="L89" i="2" s="1"/>
  <c r="D88" i="2"/>
  <c r="H88" i="2" s="1"/>
  <c r="K88" i="2" s="1"/>
  <c r="D87" i="2"/>
  <c r="H87" i="2" s="1"/>
  <c r="D86" i="2"/>
  <c r="D85" i="2"/>
  <c r="D84" i="2"/>
  <c r="D83" i="2"/>
  <c r="I83" i="2" s="1"/>
  <c r="L83" i="2" s="1"/>
  <c r="D82" i="2"/>
  <c r="I82" i="2" s="1"/>
  <c r="L82" i="2" s="1"/>
  <c r="D81" i="2"/>
  <c r="D80" i="2"/>
  <c r="H80" i="2" s="1"/>
  <c r="K80" i="2" s="1"/>
  <c r="D79" i="2"/>
  <c r="H79" i="2" s="1"/>
  <c r="K79" i="2" s="1"/>
  <c r="D78" i="2"/>
  <c r="H78" i="2" s="1"/>
  <c r="K78" i="2" s="1"/>
  <c r="D77" i="2"/>
  <c r="H77" i="2" s="1"/>
  <c r="K77" i="2" s="1"/>
  <c r="D76" i="2"/>
  <c r="D75" i="2"/>
  <c r="D74" i="2"/>
  <c r="D73" i="2"/>
  <c r="D72" i="2"/>
  <c r="D71" i="2"/>
  <c r="H71" i="2" s="1"/>
  <c r="D70" i="2"/>
  <c r="H70" i="2" s="1"/>
  <c r="K70" i="2" s="1"/>
  <c r="D69" i="2"/>
  <c r="D68" i="2"/>
  <c r="D67" i="2"/>
  <c r="D66" i="2"/>
  <c r="I66" i="2" s="1"/>
  <c r="L66" i="2" s="1"/>
  <c r="D65" i="2"/>
  <c r="I65" i="2" s="1"/>
  <c r="L65" i="2" s="1"/>
  <c r="D64" i="2"/>
  <c r="D63" i="2"/>
  <c r="H63" i="2" s="1"/>
  <c r="D62" i="2"/>
  <c r="H62" i="2" s="1"/>
  <c r="K62" i="2" s="1"/>
  <c r="D61" i="2"/>
  <c r="H61" i="2" s="1"/>
  <c r="K61" i="2" s="1"/>
  <c r="D60" i="2"/>
  <c r="D59" i="2"/>
  <c r="D58" i="2"/>
  <c r="D57" i="2"/>
  <c r="I57" i="2" s="1"/>
  <c r="L57" i="2" s="1"/>
  <c r="D56" i="2"/>
  <c r="H56" i="2" s="1"/>
  <c r="K56" i="2" s="1"/>
  <c r="D55" i="2"/>
  <c r="H55" i="2" s="1"/>
  <c r="K55" i="2" s="1"/>
  <c r="D54" i="2"/>
  <c r="H54" i="2" s="1"/>
  <c r="K54" i="2" s="1"/>
  <c r="D53" i="2"/>
  <c r="H53" i="2" s="1"/>
  <c r="K53" i="2" s="1"/>
  <c r="D52" i="2"/>
  <c r="H52" i="2" s="1"/>
  <c r="K52" i="2" s="1"/>
  <c r="D51" i="2"/>
  <c r="I51" i="2" s="1"/>
  <c r="L51" i="2" s="1"/>
  <c r="D50" i="2"/>
  <c r="D49" i="2"/>
  <c r="I49" i="2" s="1"/>
  <c r="L49" i="2" s="1"/>
  <c r="D48" i="2"/>
  <c r="D47" i="2"/>
  <c r="H47" i="2" s="1"/>
  <c r="D46" i="2"/>
  <c r="D45" i="2"/>
  <c r="H45" i="2" s="1"/>
  <c r="K45" i="2" s="1"/>
  <c r="D44" i="2"/>
  <c r="H44" i="2" s="1"/>
  <c r="K44" i="2" s="1"/>
  <c r="D43" i="2"/>
  <c r="I43" i="2" s="1"/>
  <c r="L43" i="2" s="1"/>
  <c r="D42" i="2"/>
  <c r="I42" i="2" s="1"/>
  <c r="L42" i="2" s="1"/>
  <c r="D41" i="2"/>
  <c r="D40" i="2"/>
  <c r="H40" i="2" s="1"/>
  <c r="K40" i="2" s="1"/>
  <c r="D39" i="2"/>
  <c r="H39" i="2" s="1"/>
  <c r="K39" i="2" s="1"/>
  <c r="D38" i="2"/>
  <c r="D37" i="2"/>
  <c r="H37" i="2" s="1"/>
  <c r="K37" i="2" s="1"/>
  <c r="D36" i="2"/>
  <c r="H36" i="2" s="1"/>
  <c r="K36" i="2" s="1"/>
  <c r="D35" i="2"/>
  <c r="I35" i="2" s="1"/>
  <c r="L35" i="2" s="1"/>
  <c r="D34" i="2"/>
  <c r="I34" i="2" s="1"/>
  <c r="L34" i="2" s="1"/>
  <c r="D33" i="2"/>
  <c r="D32" i="2"/>
  <c r="D31" i="2"/>
  <c r="H31" i="2" s="1"/>
  <c r="K31" i="2" s="1"/>
  <c r="D30" i="2"/>
  <c r="D29" i="2"/>
  <c r="H29" i="2" s="1"/>
  <c r="K29" i="2" s="1"/>
  <c r="D28" i="2"/>
  <c r="D27" i="2"/>
  <c r="I27" i="2" s="1"/>
  <c r="L27" i="2" s="1"/>
  <c r="D26" i="2"/>
  <c r="D25" i="2"/>
  <c r="D24" i="2"/>
  <c r="H24" i="2" s="1"/>
  <c r="K24" i="2" s="1"/>
  <c r="D23" i="2"/>
  <c r="H23" i="2" s="1"/>
  <c r="D22" i="2"/>
  <c r="D21" i="2"/>
  <c r="D20" i="2"/>
  <c r="D19" i="2"/>
  <c r="D18" i="2"/>
  <c r="I18" i="2" s="1"/>
  <c r="L18" i="2" s="1"/>
  <c r="D17" i="2"/>
  <c r="D16" i="2"/>
  <c r="D15" i="2"/>
  <c r="H15" i="2" s="1"/>
  <c r="D14" i="2"/>
  <c r="D13" i="2"/>
  <c r="H13" i="2" s="1"/>
  <c r="K13" i="2" s="1"/>
  <c r="D12" i="2"/>
  <c r="H12" i="2" s="1"/>
  <c r="K12" i="2" s="1"/>
  <c r="D11" i="2"/>
  <c r="D10" i="2"/>
  <c r="D9" i="2"/>
  <c r="D8" i="2"/>
  <c r="D7" i="2"/>
  <c r="H7" i="2" s="1"/>
  <c r="D6" i="2"/>
  <c r="H6" i="2" s="1"/>
  <c r="K6" i="2" s="1"/>
  <c r="D5" i="2"/>
  <c r="H5" i="2" s="1"/>
  <c r="K5" i="2" s="1"/>
  <c r="D4" i="2"/>
  <c r="I4" i="2" s="1"/>
  <c r="L4" i="2" s="1"/>
  <c r="D3" i="2"/>
  <c r="H3" i="2" s="1"/>
  <c r="D2" i="2"/>
  <c r="C6" i="2"/>
  <c r="C7" i="2"/>
  <c r="C8" i="2"/>
  <c r="C9" i="2"/>
  <c r="C10" i="2"/>
  <c r="C11" i="2"/>
  <c r="C16" i="2"/>
  <c r="C17" i="2"/>
  <c r="C20" i="2"/>
  <c r="C21" i="2"/>
  <c r="C23" i="2"/>
  <c r="C25" i="2"/>
  <c r="C26" i="2"/>
  <c r="C28" i="2"/>
  <c r="C30" i="2"/>
  <c r="C32" i="2"/>
  <c r="C33" i="2"/>
  <c r="C41" i="2"/>
  <c r="C46" i="2"/>
  <c r="C47" i="2"/>
  <c r="C48" i="2"/>
  <c r="C50" i="2"/>
  <c r="C58" i="2"/>
  <c r="C59" i="2"/>
  <c r="C60" i="2"/>
  <c r="C63" i="2"/>
  <c r="C64" i="2"/>
  <c r="C67" i="2"/>
  <c r="C68" i="2"/>
  <c r="C69" i="2"/>
  <c r="C70" i="2"/>
  <c r="C72" i="2"/>
  <c r="C74" i="2"/>
  <c r="C75" i="2"/>
  <c r="C76" i="2"/>
  <c r="C81" i="2"/>
  <c r="C85" i="2"/>
  <c r="C86" i="2"/>
  <c r="C87" i="2"/>
  <c r="C89" i="2"/>
  <c r="C90" i="2"/>
  <c r="C94" i="2"/>
  <c r="C2" i="2"/>
  <c r="G4" i="2"/>
  <c r="F4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H14" i="2" l="1"/>
  <c r="H22" i="2"/>
  <c r="H30" i="2"/>
  <c r="H38" i="2"/>
  <c r="K38" i="2" s="1"/>
  <c r="M38" i="2" s="1"/>
  <c r="H46" i="2"/>
  <c r="H86" i="2"/>
  <c r="H94" i="2"/>
  <c r="I11" i="2"/>
  <c r="I19" i="2"/>
  <c r="I59" i="2"/>
  <c r="I67" i="2"/>
  <c r="L67" i="2" s="1"/>
  <c r="N67" i="2" s="1"/>
  <c r="I75" i="2"/>
  <c r="L75" i="2" s="1"/>
  <c r="N75" i="2" s="1"/>
  <c r="I91" i="2"/>
  <c r="I2" i="2"/>
  <c r="I10" i="2"/>
  <c r="I26" i="2"/>
  <c r="I50" i="2"/>
  <c r="L50" i="2" s="1"/>
  <c r="N50" i="2" s="1"/>
  <c r="I58" i="2"/>
  <c r="I74" i="2"/>
  <c r="L74" i="2" s="1"/>
  <c r="N74" i="2" s="1"/>
  <c r="I90" i="2"/>
  <c r="L90" i="2" s="1"/>
  <c r="N90" i="2" s="1"/>
  <c r="H28" i="2"/>
  <c r="H21" i="2"/>
  <c r="K21" i="2" s="1"/>
  <c r="M21" i="2" s="1"/>
  <c r="H69" i="2"/>
  <c r="K69" i="2" s="1"/>
  <c r="M69" i="2" s="1"/>
  <c r="H85" i="2"/>
  <c r="K85" i="2" s="1"/>
  <c r="M85" i="2" s="1"/>
  <c r="H8" i="2"/>
  <c r="K8" i="2" s="1"/>
  <c r="M8" i="2" s="1"/>
  <c r="H16" i="2"/>
  <c r="K16" i="2" s="1"/>
  <c r="M16" i="2" s="1"/>
  <c r="H32" i="2"/>
  <c r="H48" i="2"/>
  <c r="K48" i="2" s="1"/>
  <c r="M48" i="2" s="1"/>
  <c r="H64" i="2"/>
  <c r="H72" i="2"/>
  <c r="K72" i="2" s="1"/>
  <c r="M72" i="2" s="1"/>
  <c r="I9" i="2"/>
  <c r="L9" i="2" s="1"/>
  <c r="N9" i="2" s="1"/>
  <c r="I17" i="2"/>
  <c r="L17" i="2" s="1"/>
  <c r="N17" i="2" s="1"/>
  <c r="I25" i="2"/>
  <c r="L25" i="2" s="1"/>
  <c r="N25" i="2" s="1"/>
  <c r="I33" i="2"/>
  <c r="L33" i="2" s="1"/>
  <c r="N33" i="2" s="1"/>
  <c r="I41" i="2"/>
  <c r="L41" i="2" s="1"/>
  <c r="N41" i="2" s="1"/>
  <c r="I73" i="2"/>
  <c r="L73" i="2" s="1"/>
  <c r="N73" i="2" s="1"/>
  <c r="I81" i="2"/>
  <c r="L81" i="2" s="1"/>
  <c r="N81" i="2" s="1"/>
  <c r="H20" i="2"/>
  <c r="K20" i="2" s="1"/>
  <c r="M20" i="2" s="1"/>
  <c r="H60" i="2"/>
  <c r="K60" i="2" s="1"/>
  <c r="M60" i="2" s="1"/>
  <c r="H68" i="2"/>
  <c r="K68" i="2" s="1"/>
  <c r="M68" i="2" s="1"/>
  <c r="H76" i="2"/>
  <c r="K76" i="2" s="1"/>
  <c r="M76" i="2" s="1"/>
  <c r="H84" i="2"/>
  <c r="K84" i="2" s="1"/>
  <c r="M84" i="2" s="1"/>
  <c r="K32" i="2"/>
  <c r="M32" i="2" s="1"/>
  <c r="K64" i="2"/>
  <c r="M64" i="2" s="1"/>
  <c r="L2" i="2"/>
  <c r="L10" i="2"/>
  <c r="N10" i="2" s="1"/>
  <c r="L26" i="2"/>
  <c r="N26" i="2" s="1"/>
  <c r="L58" i="2"/>
  <c r="N58" i="2" s="1"/>
  <c r="K3" i="2"/>
  <c r="M3" i="2" s="1"/>
  <c r="L11" i="2"/>
  <c r="L19" i="2"/>
  <c r="N19" i="2" s="1"/>
  <c r="L59" i="2"/>
  <c r="N59" i="2" s="1"/>
  <c r="L91" i="2"/>
  <c r="N91" i="2" s="1"/>
  <c r="K28" i="2"/>
  <c r="M28" i="2" s="1"/>
  <c r="K14" i="2"/>
  <c r="K22" i="2"/>
  <c r="K30" i="2"/>
  <c r="K46" i="2"/>
  <c r="M46" i="2" s="1"/>
  <c r="K86" i="2"/>
  <c r="M86" i="2" s="1"/>
  <c r="K94" i="2"/>
  <c r="M94" i="2" s="1"/>
  <c r="K7" i="2"/>
  <c r="M7" i="2" s="1"/>
  <c r="K15" i="2"/>
  <c r="M15" i="2" s="1"/>
  <c r="K23" i="2"/>
  <c r="K47" i="2"/>
  <c r="M47" i="2" s="1"/>
  <c r="K63" i="2"/>
  <c r="M63" i="2" s="1"/>
  <c r="K71" i="2"/>
  <c r="M71" i="2" s="1"/>
  <c r="K87" i="2"/>
  <c r="M87" i="2" s="1"/>
  <c r="H91" i="2"/>
  <c r="K91" i="2" s="1"/>
  <c r="M91" i="2" s="1"/>
  <c r="H83" i="2"/>
  <c r="K83" i="2" s="1"/>
  <c r="M83" i="2" s="1"/>
  <c r="H75" i="2"/>
  <c r="K75" i="2" s="1"/>
  <c r="M75" i="2" s="1"/>
  <c r="H67" i="2"/>
  <c r="K67" i="2" s="1"/>
  <c r="H59" i="2"/>
  <c r="K59" i="2" s="1"/>
  <c r="M59" i="2" s="1"/>
  <c r="H51" i="2"/>
  <c r="K51" i="2" s="1"/>
  <c r="M51" i="2" s="1"/>
  <c r="H43" i="2"/>
  <c r="K43" i="2" s="1"/>
  <c r="M43" i="2" s="1"/>
  <c r="H35" i="2"/>
  <c r="K35" i="2" s="1"/>
  <c r="M35" i="2" s="1"/>
  <c r="H27" i="2"/>
  <c r="K27" i="2" s="1"/>
  <c r="M27" i="2" s="1"/>
  <c r="H19" i="2"/>
  <c r="K19" i="2" s="1"/>
  <c r="M19" i="2" s="1"/>
  <c r="H11" i="2"/>
  <c r="K11" i="2" s="1"/>
  <c r="H2" i="2"/>
  <c r="K2" i="2" s="1"/>
  <c r="I88" i="2"/>
  <c r="L88" i="2" s="1"/>
  <c r="N88" i="2" s="1"/>
  <c r="I80" i="2"/>
  <c r="L80" i="2" s="1"/>
  <c r="N80" i="2" s="1"/>
  <c r="I72" i="2"/>
  <c r="L72" i="2" s="1"/>
  <c r="N72" i="2" s="1"/>
  <c r="I64" i="2"/>
  <c r="L64" i="2" s="1"/>
  <c r="N64" i="2" s="1"/>
  <c r="I56" i="2"/>
  <c r="L56" i="2" s="1"/>
  <c r="N56" i="2" s="1"/>
  <c r="I48" i="2"/>
  <c r="L48" i="2" s="1"/>
  <c r="N48" i="2" s="1"/>
  <c r="I40" i="2"/>
  <c r="L40" i="2" s="1"/>
  <c r="N40" i="2" s="1"/>
  <c r="I32" i="2"/>
  <c r="L32" i="2" s="1"/>
  <c r="I24" i="2"/>
  <c r="L24" i="2" s="1"/>
  <c r="N24" i="2" s="1"/>
  <c r="I16" i="2"/>
  <c r="L16" i="2" s="1"/>
  <c r="N16" i="2" s="1"/>
  <c r="I8" i="2"/>
  <c r="L8" i="2" s="1"/>
  <c r="N8" i="2" s="1"/>
  <c r="H90" i="2"/>
  <c r="K90" i="2" s="1"/>
  <c r="M90" i="2" s="1"/>
  <c r="H82" i="2"/>
  <c r="K82" i="2" s="1"/>
  <c r="M82" i="2" s="1"/>
  <c r="H74" i="2"/>
  <c r="K74" i="2" s="1"/>
  <c r="M74" i="2" s="1"/>
  <c r="H66" i="2"/>
  <c r="K66" i="2" s="1"/>
  <c r="M66" i="2" s="1"/>
  <c r="H58" i="2"/>
  <c r="K58" i="2" s="1"/>
  <c r="M58" i="2" s="1"/>
  <c r="H50" i="2"/>
  <c r="K50" i="2" s="1"/>
  <c r="M50" i="2" s="1"/>
  <c r="H42" i="2"/>
  <c r="K42" i="2" s="1"/>
  <c r="M42" i="2" s="1"/>
  <c r="H34" i="2"/>
  <c r="K34" i="2" s="1"/>
  <c r="M34" i="2" s="1"/>
  <c r="H26" i="2"/>
  <c r="K26" i="2" s="1"/>
  <c r="M26" i="2" s="1"/>
  <c r="H18" i="2"/>
  <c r="K18" i="2" s="1"/>
  <c r="M18" i="2" s="1"/>
  <c r="H10" i="2"/>
  <c r="K10" i="2" s="1"/>
  <c r="M10" i="2" s="1"/>
  <c r="I95" i="2"/>
  <c r="L95" i="2" s="1"/>
  <c r="N95" i="2" s="1"/>
  <c r="I87" i="2"/>
  <c r="L87" i="2" s="1"/>
  <c r="I79" i="2"/>
  <c r="L79" i="2" s="1"/>
  <c r="N79" i="2" s="1"/>
  <c r="I71" i="2"/>
  <c r="L71" i="2" s="1"/>
  <c r="N71" i="2" s="1"/>
  <c r="I63" i="2"/>
  <c r="L63" i="2" s="1"/>
  <c r="N63" i="2" s="1"/>
  <c r="I55" i="2"/>
  <c r="L55" i="2" s="1"/>
  <c r="N55" i="2" s="1"/>
  <c r="I47" i="2"/>
  <c r="L47" i="2" s="1"/>
  <c r="N47" i="2" s="1"/>
  <c r="I39" i="2"/>
  <c r="L39" i="2" s="1"/>
  <c r="N39" i="2" s="1"/>
  <c r="I31" i="2"/>
  <c r="L31" i="2" s="1"/>
  <c r="N31" i="2" s="1"/>
  <c r="I23" i="2"/>
  <c r="L23" i="2" s="1"/>
  <c r="N23" i="2" s="1"/>
  <c r="I15" i="2"/>
  <c r="L15" i="2" s="1"/>
  <c r="N15" i="2" s="1"/>
  <c r="I7" i="2"/>
  <c r="L7" i="2" s="1"/>
  <c r="N7" i="2" s="1"/>
  <c r="H89" i="2"/>
  <c r="K89" i="2" s="1"/>
  <c r="M89" i="2" s="1"/>
  <c r="H81" i="2"/>
  <c r="K81" i="2" s="1"/>
  <c r="M81" i="2" s="1"/>
  <c r="H73" i="2"/>
  <c r="K73" i="2" s="1"/>
  <c r="M73" i="2" s="1"/>
  <c r="H65" i="2"/>
  <c r="K65" i="2" s="1"/>
  <c r="M65" i="2" s="1"/>
  <c r="H57" i="2"/>
  <c r="K57" i="2" s="1"/>
  <c r="M57" i="2" s="1"/>
  <c r="H49" i="2"/>
  <c r="K49" i="2" s="1"/>
  <c r="M49" i="2" s="1"/>
  <c r="H41" i="2"/>
  <c r="K41" i="2" s="1"/>
  <c r="M41" i="2" s="1"/>
  <c r="H33" i="2"/>
  <c r="K33" i="2" s="1"/>
  <c r="M33" i="2" s="1"/>
  <c r="H25" i="2"/>
  <c r="K25" i="2" s="1"/>
  <c r="M25" i="2" s="1"/>
  <c r="H17" i="2"/>
  <c r="K17" i="2" s="1"/>
  <c r="M17" i="2" s="1"/>
  <c r="H9" i="2"/>
  <c r="K9" i="2" s="1"/>
  <c r="M9" i="2" s="1"/>
  <c r="I94" i="2"/>
  <c r="L94" i="2" s="1"/>
  <c r="N94" i="2" s="1"/>
  <c r="I86" i="2"/>
  <c r="L86" i="2" s="1"/>
  <c r="N86" i="2" s="1"/>
  <c r="I78" i="2"/>
  <c r="L78" i="2" s="1"/>
  <c r="N78" i="2" s="1"/>
  <c r="I70" i="2"/>
  <c r="L70" i="2" s="1"/>
  <c r="N70" i="2" s="1"/>
  <c r="I62" i="2"/>
  <c r="L62" i="2" s="1"/>
  <c r="N62" i="2" s="1"/>
  <c r="I54" i="2"/>
  <c r="L54" i="2" s="1"/>
  <c r="N54" i="2" s="1"/>
  <c r="I46" i="2"/>
  <c r="L46" i="2" s="1"/>
  <c r="N46" i="2" s="1"/>
  <c r="I38" i="2"/>
  <c r="L38" i="2" s="1"/>
  <c r="N38" i="2" s="1"/>
  <c r="I30" i="2"/>
  <c r="L30" i="2" s="1"/>
  <c r="N30" i="2" s="1"/>
  <c r="I22" i="2"/>
  <c r="L22" i="2" s="1"/>
  <c r="N22" i="2" s="1"/>
  <c r="I14" i="2"/>
  <c r="L14" i="2" s="1"/>
  <c r="N14" i="2" s="1"/>
  <c r="I6" i="2"/>
  <c r="L6" i="2" s="1"/>
  <c r="N6" i="2" s="1"/>
  <c r="I93" i="2"/>
  <c r="L93" i="2" s="1"/>
  <c r="N93" i="2" s="1"/>
  <c r="I85" i="2"/>
  <c r="L85" i="2" s="1"/>
  <c r="N85" i="2" s="1"/>
  <c r="I77" i="2"/>
  <c r="L77" i="2" s="1"/>
  <c r="N77" i="2" s="1"/>
  <c r="I69" i="2"/>
  <c r="L69" i="2" s="1"/>
  <c r="N69" i="2" s="1"/>
  <c r="I61" i="2"/>
  <c r="L61" i="2" s="1"/>
  <c r="N61" i="2" s="1"/>
  <c r="I53" i="2"/>
  <c r="L53" i="2" s="1"/>
  <c r="N53" i="2" s="1"/>
  <c r="I45" i="2"/>
  <c r="L45" i="2" s="1"/>
  <c r="N45" i="2" s="1"/>
  <c r="I37" i="2"/>
  <c r="L37" i="2" s="1"/>
  <c r="N37" i="2" s="1"/>
  <c r="I29" i="2"/>
  <c r="L29" i="2" s="1"/>
  <c r="N29" i="2" s="1"/>
  <c r="I21" i="2"/>
  <c r="L21" i="2" s="1"/>
  <c r="N21" i="2" s="1"/>
  <c r="I13" i="2"/>
  <c r="L13" i="2" s="1"/>
  <c r="N13" i="2" s="1"/>
  <c r="I5" i="2"/>
  <c r="L5" i="2" s="1"/>
  <c r="N5" i="2" s="1"/>
  <c r="I92" i="2"/>
  <c r="L92" i="2" s="1"/>
  <c r="N92" i="2" s="1"/>
  <c r="I84" i="2"/>
  <c r="L84" i="2" s="1"/>
  <c r="N84" i="2" s="1"/>
  <c r="I76" i="2"/>
  <c r="L76" i="2" s="1"/>
  <c r="N76" i="2" s="1"/>
  <c r="I68" i="2"/>
  <c r="L68" i="2" s="1"/>
  <c r="N68" i="2" s="1"/>
  <c r="I60" i="2"/>
  <c r="L60" i="2" s="1"/>
  <c r="N60" i="2" s="1"/>
  <c r="I52" i="2"/>
  <c r="L52" i="2" s="1"/>
  <c r="N52" i="2" s="1"/>
  <c r="I44" i="2"/>
  <c r="L44" i="2" s="1"/>
  <c r="N44" i="2" s="1"/>
  <c r="I36" i="2"/>
  <c r="L36" i="2" s="1"/>
  <c r="N36" i="2" s="1"/>
  <c r="I28" i="2"/>
  <c r="L28" i="2" s="1"/>
  <c r="N28" i="2" s="1"/>
  <c r="I20" i="2"/>
  <c r="L20" i="2" s="1"/>
  <c r="N20" i="2" s="1"/>
  <c r="I12" i="2"/>
  <c r="L12" i="2" s="1"/>
  <c r="N12" i="2" s="1"/>
  <c r="I3" i="2"/>
  <c r="L3" i="2" s="1"/>
  <c r="N3" i="2" s="1"/>
  <c r="M93" i="2"/>
  <c r="M77" i="2"/>
  <c r="M61" i="2"/>
  <c r="M53" i="2"/>
  <c r="M37" i="2"/>
  <c r="M29" i="2"/>
  <c r="M31" i="2"/>
  <c r="H4" i="2"/>
  <c r="K4" i="2" s="1"/>
  <c r="M4" i="2" s="1"/>
  <c r="M95" i="2"/>
  <c r="M79" i="2"/>
  <c r="M55" i="2"/>
  <c r="M67" i="2"/>
  <c r="M78" i="2"/>
  <c r="M70" i="2"/>
  <c r="M62" i="2"/>
  <c r="M54" i="2"/>
  <c r="M30" i="2"/>
  <c r="M92" i="2"/>
  <c r="M52" i="2"/>
  <c r="M44" i="2"/>
  <c r="M36" i="2"/>
  <c r="M23" i="2"/>
  <c r="M2" i="2"/>
  <c r="M88" i="2"/>
  <c r="M80" i="2"/>
  <c r="M56" i="2"/>
  <c r="M40" i="2"/>
  <c r="M24" i="2"/>
  <c r="N83" i="2"/>
  <c r="N51" i="2"/>
  <c r="N43" i="2"/>
  <c r="N35" i="2"/>
  <c r="N27" i="2"/>
  <c r="N11" i="2"/>
  <c r="N4" i="2"/>
  <c r="M6" i="2"/>
  <c r="M14" i="2"/>
  <c r="M22" i="2"/>
  <c r="M39" i="2"/>
  <c r="N87" i="2"/>
  <c r="N32" i="2"/>
  <c r="N49" i="2"/>
  <c r="N57" i="2"/>
  <c r="N65" i="2"/>
  <c r="N89" i="2"/>
  <c r="N2" i="2"/>
  <c r="N18" i="2"/>
  <c r="N34" i="2"/>
  <c r="N42" i="2"/>
  <c r="N66" i="2"/>
  <c r="N82" i="2"/>
  <c r="M11" i="2"/>
  <c r="M12" i="2"/>
  <c r="M5" i="2"/>
  <c r="M13" i="2"/>
  <c r="M4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<sst xmlns="http://schemas.openxmlformats.org/spreadsheetml/2006/main" count="13030" uniqueCount="411">
  <si>
    <t>code_eu_mdo</t>
  </si>
  <si>
    <t>code_parametre</t>
  </si>
  <si>
    <t>flux_ind_kg_an</t>
  </si>
  <si>
    <t>flux_steu_kg_an</t>
  </si>
  <si>
    <t>flux_steu_evol_kg_an</t>
  </si>
  <si>
    <t>flux_kg_an</t>
  </si>
  <si>
    <t>flux_evol_kg_an</t>
  </si>
  <si>
    <t>FRDL1</t>
  </si>
  <si>
    <t>PT</t>
  </si>
  <si>
    <t>FRDL10</t>
  </si>
  <si>
    <t>FRDL107</t>
  </si>
  <si>
    <t>FRDL108</t>
  </si>
  <si>
    <t>FRDL109</t>
  </si>
  <si>
    <t>FRDL112</t>
  </si>
  <si>
    <t>FRDL113</t>
  </si>
  <si>
    <t>FRDL117</t>
  </si>
  <si>
    <t>FRDL118</t>
  </si>
  <si>
    <t>FRDL119</t>
  </si>
  <si>
    <t>FRDL12</t>
  </si>
  <si>
    <t>FRDL121</t>
  </si>
  <si>
    <t>FRDL122</t>
  </si>
  <si>
    <t>FRDL123</t>
  </si>
  <si>
    <t>FRDL124</t>
  </si>
  <si>
    <t>FRDL125</t>
  </si>
  <si>
    <t>FRDL127</t>
  </si>
  <si>
    <t>FRDL128</t>
  </si>
  <si>
    <t>FRDL13</t>
  </si>
  <si>
    <t>FRDL14</t>
  </si>
  <si>
    <t>FRDL16</t>
  </si>
  <si>
    <t>FRDL17</t>
  </si>
  <si>
    <t>FRDL24</t>
  </si>
  <si>
    <t>FRDL27</t>
  </si>
  <si>
    <t>FRDL42</t>
  </si>
  <si>
    <t>FRDL43</t>
  </si>
  <si>
    <t>FRDL44</t>
  </si>
  <si>
    <t>FRDL47</t>
  </si>
  <si>
    <t>FRDL54</t>
  </si>
  <si>
    <t>FRDL55</t>
  </si>
  <si>
    <t>FRDL56</t>
  </si>
  <si>
    <t>FRDL60</t>
  </si>
  <si>
    <t>FRDL61</t>
  </si>
  <si>
    <t>FRDL66</t>
  </si>
  <si>
    <t>FRDL67</t>
  </si>
  <si>
    <t>FRDL68</t>
  </si>
  <si>
    <t>FRDL7</t>
  </si>
  <si>
    <t>FRDL70</t>
  </si>
  <si>
    <t>FRDL71</t>
  </si>
  <si>
    <t>FRDL72</t>
  </si>
  <si>
    <t>FRDL74</t>
  </si>
  <si>
    <t>FRDL75</t>
  </si>
  <si>
    <t>FRDL81</t>
  </si>
  <si>
    <t>FRDL86</t>
  </si>
  <si>
    <t>FRDL87</t>
  </si>
  <si>
    <t>FRDL88</t>
  </si>
  <si>
    <t>FRDL89</t>
  </si>
  <si>
    <t>FRDL91</t>
  </si>
  <si>
    <t>FRDL92</t>
  </si>
  <si>
    <t>FRDL95</t>
  </si>
  <si>
    <t>Lib</t>
  </si>
  <si>
    <t>FRDL104</t>
  </si>
  <si>
    <t>FRDL105</t>
  </si>
  <si>
    <t>FRDL106</t>
  </si>
  <si>
    <t>FRDL115</t>
  </si>
  <si>
    <t>FRDL116</t>
  </si>
  <si>
    <t>FRDL120</t>
  </si>
  <si>
    <t>FRDL126</t>
  </si>
  <si>
    <t>FRDL129</t>
  </si>
  <si>
    <t>FRDL130</t>
  </si>
  <si>
    <t>FRDL15</t>
  </si>
  <si>
    <t>FRDL19</t>
  </si>
  <si>
    <t>FRDL2</t>
  </si>
  <si>
    <t>FRDL22</t>
  </si>
  <si>
    <t>FRDL23</t>
  </si>
  <si>
    <t>FRDL25</t>
  </si>
  <si>
    <t>FRDL26</t>
  </si>
  <si>
    <t>FRDL3</t>
  </si>
  <si>
    <t>FRDL30</t>
  </si>
  <si>
    <t>FRDL40</t>
  </si>
  <si>
    <t>FRDL41</t>
  </si>
  <si>
    <t>FRDL45</t>
  </si>
  <si>
    <t>FRDL48</t>
  </si>
  <si>
    <t>FRDL49</t>
  </si>
  <si>
    <t>FRDL5</t>
  </si>
  <si>
    <t>FRDL50</t>
  </si>
  <si>
    <t>FRDL51</t>
  </si>
  <si>
    <t>FRDL52</t>
  </si>
  <si>
    <t>FRDL53</t>
  </si>
  <si>
    <t>FRDL57</t>
  </si>
  <si>
    <t>FRDL6</t>
  </si>
  <si>
    <t>FRDL62</t>
  </si>
  <si>
    <t>FRDL65</t>
  </si>
  <si>
    <t>FRDL69</t>
  </si>
  <si>
    <t>FRDL76</t>
  </si>
  <si>
    <t>FRDL77</t>
  </si>
  <si>
    <t>FRDL79</t>
  </si>
  <si>
    <t>FRDL8</t>
  </si>
  <si>
    <t>FRDL82</t>
  </si>
  <si>
    <t>FRDL83</t>
  </si>
  <si>
    <t>FRDL9</t>
  </si>
  <si>
    <t>FRDL90</t>
  </si>
  <si>
    <t>FRDL93</t>
  </si>
  <si>
    <t>FRDL94</t>
  </si>
  <si>
    <t>FRDL96</t>
  </si>
  <si>
    <t>mdo</t>
  </si>
  <si>
    <t>liste_mdoriv</t>
  </si>
  <si>
    <t>param</t>
  </si>
  <si>
    <t>FRDR11115,FRDR668</t>
  </si>
  <si>
    <t>DBO5</t>
  </si>
  <si>
    <t>NO</t>
  </si>
  <si>
    <t>NR</t>
  </si>
  <si>
    <t>FRDR643</t>
  </si>
  <si>
    <t>FRDR12055</t>
  </si>
  <si>
    <t>FRDR638,FRDR10307</t>
  </si>
  <si>
    <t>FRDR12084,FRDR501,FRDR10798</t>
  </si>
  <si>
    <t>FRDR500,FRDR498</t>
  </si>
  <si>
    <t>FRDR11481a</t>
  </si>
  <si>
    <t>FRDR492,FRDR494</t>
  </si>
  <si>
    <t>FRDR10961,FRDR495b</t>
  </si>
  <si>
    <t>FRDR491</t>
  </si>
  <si>
    <t>FRDR10387a</t>
  </si>
  <si>
    <t>FRDR10422,FRDR10944</t>
  </si>
  <si>
    <t>FRDR373,FRDR10076,FRDR11597</t>
  </si>
  <si>
    <t>FRDR11647a</t>
  </si>
  <si>
    <t>FRDR527b,FRDR1491,FRDR526b</t>
  </si>
  <si>
    <t>FRDR1484</t>
  </si>
  <si>
    <t>FRDR10744,FRDR514</t>
  </si>
  <si>
    <t>FRDR10708,FRDR11598,FRDR535,FRDR10745</t>
  </si>
  <si>
    <t>FRDR10251a</t>
  </si>
  <si>
    <t>FRDR332,FRDR11590</t>
  </si>
  <si>
    <t>FRDR12047,FRDR2018b,FRDR344b</t>
  </si>
  <si>
    <t>FRDR2027a,FRDR348</t>
  </si>
  <si>
    <t>FRDR11489,FRDR346</t>
  </si>
  <si>
    <t>FRDR10063,FRDR336</t>
  </si>
  <si>
    <t>FRDR11572,FRDR10060,FRDR331</t>
  </si>
  <si>
    <t>FRDR12126,FRDR11303</t>
  </si>
  <si>
    <t>FRDR416</t>
  </si>
  <si>
    <t>FRDR414,FRDR12070</t>
  </si>
  <si>
    <t>FRDR10267,FRDR10942,FRDR11297</t>
  </si>
  <si>
    <t>FRDR2028,FRDR11052,FRDR10449</t>
  </si>
  <si>
    <t>FRDR10042</t>
  </si>
  <si>
    <t>FRDR11827,FRDR11615,FRDR302a,FRDR11716,FRDR10720,FRDR301,FRDR10312,FRDR11373,FRDR11494,FRDR298,FRDR12010</t>
  </si>
  <si>
    <t>FRDR10624,FRDR255,FRDR11228,FRDR256</t>
  </si>
  <si>
    <t>FRDR11268,FRDR97</t>
  </si>
  <si>
    <t>FRDR12004,FRDR111</t>
  </si>
  <si>
    <t>FRDR11720a</t>
  </si>
  <si>
    <t>FRDR10255a</t>
  </si>
  <si>
    <t>FRDR12063a</t>
  </si>
  <si>
    <t>FRDR167</t>
  </si>
  <si>
    <t>FRDR206</t>
  </si>
  <si>
    <t>FRDR230</t>
  </si>
  <si>
    <t>FRDR205,FRDR10545</t>
  </si>
  <si>
    <t>FRDR219,FRDR218</t>
  </si>
  <si>
    <t>FRDR226,FRDR990,FRDR11309</t>
  </si>
  <si>
    <t>Pas de masse d'eau identifiée</t>
  </si>
  <si>
    <t>Surface de la masse d'eau (Ha)</t>
  </si>
  <si>
    <t>Flux de phosphore total (rejets directs+BV du plan d'eau) d'origine industrielle (Kg/an)</t>
  </si>
  <si>
    <t>Flux de phosphore total (rejets directs+BV du plan d'eau) d'origine STEU (Kg/an)</t>
  </si>
  <si>
    <t>Flux de phosphore total (rejets directs+BV du plan d'eau) d'origine STEU avec scénario d'évolution démographique(Kg/an)</t>
  </si>
  <si>
    <t>Flux total (rejets directs+BV du plan d'eau) de phosphore total (Kg/an)</t>
  </si>
  <si>
    <t>Flux total de phosphore total (rejets directs+BV du plan d'eau) avec scénario d'évolution démographique (Kg/an)</t>
  </si>
  <si>
    <t>Ratio Flux de phosphore total (rejets directs+BV du plan d'eau) / Surface de la masse d'eau</t>
  </si>
  <si>
    <t>Ratio Flux de phosphore total (rejets directs+BV du plan d'eau) avec scénario d'évolution démographique / Surface de la masse d'eau</t>
  </si>
  <si>
    <t>Num_STEP_Agence</t>
  </si>
  <si>
    <t>Nom_Station_Epuration</t>
  </si>
  <si>
    <t>Num_Ouvrage_Rejet</t>
  </si>
  <si>
    <t>Capacite</t>
  </si>
  <si>
    <t>Parametre</t>
  </si>
  <si>
    <t>Flux_Rejet_en_Kg_an</t>
  </si>
  <si>
    <t>Source_Flux</t>
  </si>
  <si>
    <t>Code_Type_Milieu_Rejet</t>
  </si>
  <si>
    <t>Code_Masse_Eau_Rejet</t>
  </si>
  <si>
    <t>Libelle_Masse_Eau_Rejet</t>
  </si>
  <si>
    <t>Sous_bassin_Versant_DCE</t>
  </si>
  <si>
    <t>Libelle_Sous_Bassin_Versant_DCE</t>
  </si>
  <si>
    <t>Service régional</t>
  </si>
  <si>
    <t>0901125002</t>
  </si>
  <si>
    <t>STATION D'EPURATION DE CORVEISSIAT-ST MAURICE ECHAZEA</t>
  </si>
  <si>
    <t>2-MR-2-2020</t>
  </si>
  <si>
    <t>Cize-Bolozon</t>
  </si>
  <si>
    <t>HR_05_02</t>
  </si>
  <si>
    <t>Basse vallée de l'Ain</t>
  </si>
  <si>
    <t>DLY</t>
  </si>
  <si>
    <t>DBO5_evol</t>
  </si>
  <si>
    <t>DCO</t>
  </si>
  <si>
    <t>2-MR-1-2021</t>
  </si>
  <si>
    <t>DCO_evol</t>
  </si>
  <si>
    <t>MES</t>
  </si>
  <si>
    <t>MES_evol</t>
  </si>
  <si>
    <t>NGL</t>
  </si>
  <si>
    <t>NGL_evol</t>
  </si>
  <si>
    <t>NH4</t>
  </si>
  <si>
    <t>NH4_evol</t>
  </si>
  <si>
    <t>NK</t>
  </si>
  <si>
    <t>NK_evol</t>
  </si>
  <si>
    <t>NO2</t>
  </si>
  <si>
    <t>NO2_evol</t>
  </si>
  <si>
    <t>NO3</t>
  </si>
  <si>
    <t>NO3_evol</t>
  </si>
  <si>
    <t>NO_evol</t>
  </si>
  <si>
    <t>NR_evol</t>
  </si>
  <si>
    <t>PT_evol</t>
  </si>
  <si>
    <t>Q</t>
  </si>
  <si>
    <t>Q_evol</t>
  </si>
  <si>
    <t>0901240001</t>
  </si>
  <si>
    <t>STATION D'EPURATION DE MATAFELON GRANGES</t>
  </si>
  <si>
    <t>retenue de Charmine-Moux</t>
  </si>
  <si>
    <t>HR_05_06</t>
  </si>
  <si>
    <t>Lange - Oignin</t>
  </si>
  <si>
    <t>Orthophosp</t>
  </si>
  <si>
    <t>Orthophosp_evol</t>
  </si>
  <si>
    <t>0901267002</t>
  </si>
  <si>
    <t>STATION D'EPURATION DE NURIEUX VOLOGNAT - CREPIAT</t>
  </si>
  <si>
    <t>0904033001</t>
  </si>
  <si>
    <t>STATION D'EPURATION DE LA BREOLE - VILLAGE</t>
  </si>
  <si>
    <t>lac de Serre-Ponçon</t>
  </si>
  <si>
    <t>DU_12_03</t>
  </si>
  <si>
    <t>Haute Durance</t>
  </si>
  <si>
    <t>MRS</t>
  </si>
  <si>
    <t>0904124002</t>
  </si>
  <si>
    <t>STATION D'EPURATION DE MONTAGNAC MONTPEZAT</t>
  </si>
  <si>
    <t>retenue de quinson</t>
  </si>
  <si>
    <t>DU_13_15</t>
  </si>
  <si>
    <t>Verdon</t>
  </si>
  <si>
    <t>0904124003</t>
  </si>
  <si>
    <t>STATION D'EPURATION DE MONTAGNAC</t>
  </si>
  <si>
    <t>0904158002</t>
  </si>
  <si>
    <t>STATION D'EPURATION DE QUINSON</t>
  </si>
  <si>
    <t>lac d'esparron</t>
  </si>
  <si>
    <t>0904176003</t>
  </si>
  <si>
    <t>STATION D'EPURATION DE SAINTE CROIX LE LAC</t>
  </si>
  <si>
    <t>lac de Sainte-Croix</t>
  </si>
  <si>
    <t>0904183001</t>
  </si>
  <si>
    <t>STATION D EPURATION DE SAINT JULIEN DU VERDON</t>
  </si>
  <si>
    <t>lac de Castillon</t>
  </si>
  <si>
    <t>0904198001</t>
  </si>
  <si>
    <t>STATION D'EPURATION DE ST VINCENT LES FORTS - VILLAGE</t>
  </si>
  <si>
    <t>2-MR-3-2019</t>
  </si>
  <si>
    <t>0904198003</t>
  </si>
  <si>
    <t>STATION D'EPURATION DE ST VINCENT LES FORTS-CAMPING 2</t>
  </si>
  <si>
    <t>0904198004</t>
  </si>
  <si>
    <t>STATION D'EPURATION DE ST VINCENT LES FORTS-CAMPING 3</t>
  </si>
  <si>
    <t>0904198006</t>
  </si>
  <si>
    <t>STATION D'EPURATION DE ST VINCENT LES FORTS-COMMERCES</t>
  </si>
  <si>
    <t>0904198007</t>
  </si>
  <si>
    <t>STATION D'EPURATION DE ST VINCENT LES FORTS-GENNEVILL</t>
  </si>
  <si>
    <t>0905040006</t>
  </si>
  <si>
    <t>STATION D'EPURATION DE CHORGES - LES RISOULS</t>
  </si>
  <si>
    <t>0905163001</t>
  </si>
  <si>
    <t>STATION D'EPURATION DE SAUZE LE LAC</t>
  </si>
  <si>
    <t>0905164008</t>
  </si>
  <si>
    <t>STATION D'EPURATION DE SAVINES LE LAC - LES EYGOIRES</t>
  </si>
  <si>
    <t>0911115003</t>
  </si>
  <si>
    <t>STATION D'EPURATION DE CUXAC CABARDES - LA PRADE</t>
  </si>
  <si>
    <t>lac de laprade basse</t>
  </si>
  <si>
    <t>CO_17_07</t>
  </si>
  <si>
    <t>Fresquel</t>
  </si>
  <si>
    <t>MTP</t>
  </si>
  <si>
    <t>0911189002</t>
  </si>
  <si>
    <t>STATION D'EPURATION DE LAPRADE VILLAGE</t>
  </si>
  <si>
    <t>0913095002</t>
  </si>
  <si>
    <t>STATION D'EPURATION DE ST MARC JAUMEGARDE CHEF LIEU</t>
  </si>
  <si>
    <t>lac du bimont</t>
  </si>
  <si>
    <t>LP_16_01</t>
  </si>
  <si>
    <t>Arc provençal</t>
  </si>
  <si>
    <t>0925321001</t>
  </si>
  <si>
    <t>STATION D'EPURATION DE VILLERS LE LAC</t>
  </si>
  <si>
    <t>AOX</t>
  </si>
  <si>
    <t>lac de chaillexon</t>
  </si>
  <si>
    <t>DO_02_07</t>
  </si>
  <si>
    <t>Doubs Franco-Suisse</t>
  </si>
  <si>
    <t>BSN</t>
  </si>
  <si>
    <t>AOX_evol</t>
  </si>
  <si>
    <t>Cu</t>
  </si>
  <si>
    <t>Cu_evol</t>
  </si>
  <si>
    <t>Hg</t>
  </si>
  <si>
    <t>Hg_evol</t>
  </si>
  <si>
    <t>Zn</t>
  </si>
  <si>
    <t>Zn_evol</t>
  </si>
  <si>
    <t>0934071001</t>
  </si>
  <si>
    <t>STATION D'EPURATION DE CEILHES ET ROCOZELS</t>
  </si>
  <si>
    <t>réservoir d'avène</t>
  </si>
  <si>
    <t>CO_17_12</t>
  </si>
  <si>
    <t>Orb</t>
  </si>
  <si>
    <t>0934079002</t>
  </si>
  <si>
    <t>STATION D'EPURATION DE CLERMONT L'HERAULT-SALAGOU</t>
  </si>
  <si>
    <t>lac du Salagou</t>
  </si>
  <si>
    <t>CO_17_08</t>
  </si>
  <si>
    <t>Hérault</t>
  </si>
  <si>
    <t>0934186001</t>
  </si>
  <si>
    <t>STATION D'EPURATION DE OCTON</t>
  </si>
  <si>
    <t>0938127002</t>
  </si>
  <si>
    <t>STATION D'EPURATION DE CORNILLON TRIEV-VILLARD JULIEN</t>
  </si>
  <si>
    <t>lac de Monteynard-Avignonet</t>
  </si>
  <si>
    <t>ID_09_03</t>
  </si>
  <si>
    <t>Drac aval</t>
  </si>
  <si>
    <t>0938254001</t>
  </si>
  <si>
    <t>STATION D'EPURATION DE  MONTEYNARD - PRE PELLAT</t>
  </si>
  <si>
    <t>lac de notre-dame de commiers</t>
  </si>
  <si>
    <t>2-MR-4-2018</t>
  </si>
  <si>
    <t>0938299001</t>
  </si>
  <si>
    <t>STATION D'EPURATION DE PELLAFOL - LES PAYAS</t>
  </si>
  <si>
    <t>lac du Sautet</t>
  </si>
  <si>
    <t>ID_09_05</t>
  </si>
  <si>
    <t>Haut Drac</t>
  </si>
  <si>
    <t>0938470003</t>
  </si>
  <si>
    <t>STATION D'EPURATION DE LA SALLE EN BEAUMONT CHAMPLONG</t>
  </si>
  <si>
    <t>retenue de saint-pierre-cognet</t>
  </si>
  <si>
    <t>0938492001</t>
  </si>
  <si>
    <t>STATION D'EPURATION DE SINARD</t>
  </si>
  <si>
    <t>0938513001</t>
  </si>
  <si>
    <t>STATION D'EPURATION DE TREFFORT</t>
  </si>
  <si>
    <t>0939018002</t>
  </si>
  <si>
    <t>STATION D'EPURATION DE AROMAS</t>
  </si>
  <si>
    <t>0939086003</t>
  </si>
  <si>
    <t>STATION D'EPURATION DE CERNON</t>
  </si>
  <si>
    <t>lac de vouglans</t>
  </si>
  <si>
    <t>HR_05_05</t>
  </si>
  <si>
    <t>Haute vallée de l'Ain</t>
  </si>
  <si>
    <t>0939163001</t>
  </si>
  <si>
    <t>STATION D'EPURATION DE CONDES</t>
  </si>
  <si>
    <t>lac de coiselet</t>
  </si>
  <si>
    <t>0939179002</t>
  </si>
  <si>
    <t>STATION D'EPURATION DE  CRENANS</t>
  </si>
  <si>
    <t>0939216001</t>
  </si>
  <si>
    <t>STATION D'EPURATION DE ETIVAL</t>
  </si>
  <si>
    <t>le grand lac (ou Etival)</t>
  </si>
  <si>
    <t>0939216002</t>
  </si>
  <si>
    <t>STATION D'EPURATION DE ETIVAL - RONCHAUX</t>
  </si>
  <si>
    <t>0939240001</t>
  </si>
  <si>
    <t>STATION D'EPURATION DE LE FRASNOIS</t>
  </si>
  <si>
    <t>lac d'ilay</t>
  </si>
  <si>
    <t>0939258003</t>
  </si>
  <si>
    <t>STATION D'EPURATION DE GRANDE RIVIERE - L'ABBAYE</t>
  </si>
  <si>
    <t>lac de l'abbaye</t>
  </si>
  <si>
    <t>HR_05_03</t>
  </si>
  <si>
    <t>Bienne</t>
  </si>
  <si>
    <t>0939307001</t>
  </si>
  <si>
    <t>STATION D'EPURATION DE MAISOD</t>
  </si>
  <si>
    <t>0939328002</t>
  </si>
  <si>
    <t>STATION D'EPURATION DE MEUSSIA</t>
  </si>
  <si>
    <t>0939397002</t>
  </si>
  <si>
    <t>STATION D'EPURATION DE ORGELET - BASE NAUT. BELLECIN</t>
  </si>
  <si>
    <t>0939435001</t>
  </si>
  <si>
    <t>STATION D'EPURATION DE PONT DE POITTE</t>
  </si>
  <si>
    <t>0939530101</t>
  </si>
  <si>
    <t>STATION D'EPURATION DE THOIRETTE</t>
  </si>
  <si>
    <t>0948117001</t>
  </si>
  <si>
    <t>STATION D'EPURATION DE POURCHARESSES - MORANGIES</t>
  </si>
  <si>
    <t>lac de villefort</t>
  </si>
  <si>
    <t>AG_14_04</t>
  </si>
  <si>
    <t>Chassezac</t>
  </si>
  <si>
    <t>0952529001</t>
  </si>
  <si>
    <t>STATION D'EPURATION DE VILLEGUSIEN LE LAC CAMPING</t>
  </si>
  <si>
    <t>réservoir de la Vingeanne (ou Villegusien)</t>
  </si>
  <si>
    <t>SA_01_14</t>
  </si>
  <si>
    <t>Vingeanne</t>
  </si>
  <si>
    <t>0966004002</t>
  </si>
  <si>
    <t>STATION D'EPURATION DE LES BOUILLOUSES</t>
  </si>
  <si>
    <t>lac des Bouillouses</t>
  </si>
  <si>
    <t>CO_17_18</t>
  </si>
  <si>
    <t>Têt</t>
  </si>
  <si>
    <t>0966007004</t>
  </si>
  <si>
    <t>STATION D'EPURATION DE ARBOUSSOLS - VILLAGE</t>
  </si>
  <si>
    <t>retenue de vinça</t>
  </si>
  <si>
    <t>0966039002</t>
  </si>
  <si>
    <t>STATION D'EPURATION DE CARAMANY</t>
  </si>
  <si>
    <t>retenue de caramany</t>
  </si>
  <si>
    <t>CO_17_02</t>
  </si>
  <si>
    <t>Agly</t>
  </si>
  <si>
    <t>0966230002</t>
  </si>
  <si>
    <t>STATION D'EPURATION DE VINCA</t>
  </si>
  <si>
    <t>0973091001</t>
  </si>
  <si>
    <t>STATION D'EPURATION DE CONJUX</t>
  </si>
  <si>
    <t>lac du bourget</t>
  </si>
  <si>
    <t>HR_06_08</t>
  </si>
  <si>
    <t>Lac du Bourget</t>
  </si>
  <si>
    <t>0974105001</t>
  </si>
  <si>
    <t>STATION D'EPURATION DE DOUVAINE</t>
  </si>
  <si>
    <t>2.4-MCPA</t>
  </si>
  <si>
    <t>le léman</t>
  </si>
  <si>
    <t>HR_06_04</t>
  </si>
  <si>
    <t>Dranses</t>
  </si>
  <si>
    <t>2.4-MCPA_evol</t>
  </si>
  <si>
    <t>Chlortolu</t>
  </si>
  <si>
    <t>Chlortolu_evol</t>
  </si>
  <si>
    <t>Diuron</t>
  </si>
  <si>
    <t>Diuron_evol</t>
  </si>
  <si>
    <t>NP2EO</t>
  </si>
  <si>
    <t>NP2EO_evol</t>
  </si>
  <si>
    <t>OP2EO</t>
  </si>
  <si>
    <t>OP2EO_evol</t>
  </si>
  <si>
    <t>0974175001</t>
  </si>
  <si>
    <t>STATION D'EPURATION DE MEILLERIE</t>
  </si>
  <si>
    <t>0983002001</t>
  </si>
  <si>
    <t>STATION D'EPURATION DE AIGUINES</t>
  </si>
  <si>
    <t>0983002002</t>
  </si>
  <si>
    <t>STATION D'EPURATION DE AIGUINES - CAMPING MUNICIPAL</t>
  </si>
  <si>
    <t>0983005002</t>
  </si>
  <si>
    <t>STATION D'EPURATION DE ARTIGNOSC SUR VERDON</t>
  </si>
  <si>
    <t>0983014001</t>
  </si>
  <si>
    <t>STATION D'EPURATION DE BAUDINARD SUR VERDON</t>
  </si>
  <si>
    <t>0983015001</t>
  </si>
  <si>
    <t>STATION D'EPURATION DE BAUDUEN</t>
  </si>
  <si>
    <t>0983122001</t>
  </si>
  <si>
    <t>STATION D'EPURATION DE LES SALLES SUR VERDON</t>
  </si>
  <si>
    <t>Liste des STEU avec rejet direct dans le plan d'eau</t>
  </si>
  <si>
    <t>Masses d'eau affluentes (rivières, plans d'eau)</t>
  </si>
  <si>
    <t>Classe d'impact  initiale (avec évolution de population) évaluée par les services du bassin</t>
  </si>
  <si>
    <t>Classe d'impact  initiale évaluée par les services du bassin</t>
  </si>
  <si>
    <t>Capacite (EH)</t>
  </si>
  <si>
    <t>Classe d'impact consolidée à la suite de la consultation des Acteurs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</si>
</sst>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E+00"/>
  </numFmts>
  <fonts count="6" x14ac:knownFonts="1"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2DCD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1" xfId="1" applyFont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_Synthèse" xfId="1" xr:uid="{03BEBAF0-FEB7-45D7-BBD3-E732E19C4A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CP/_Projets/DCP-SDAGE/SDAGE-RMed-2028-2033/3_EDL_2025/2_P_I_RNAOE/Donn&#233;es_P_I_RNABE/Phase_1-&#233;val_bassin/PE/Hydrologie/20230511_Hydro_PE_RM_V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DCP/_Projets/DCP-SDAGE/SDAGE-RMed-2028-2033/3_EDL_2025/2_P_I_RNAOE/Donn&#233;es_P_I_RNABE/Phase_1-&#233;val_bassin/PE/Nutri_urbain/old/ERREUR_BD_Pression_nutri_urbain_mdola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dro_CI_RM"/>
      <sheetName val="Marnage"/>
      <sheetName val="UsageHydroelec"/>
      <sheetName val="Maintien_cote_MEN"/>
    </sheetNames>
    <sheetDataSet>
      <sheetData sheetId="0"/>
      <sheetData sheetId="1"/>
      <sheetData sheetId="2">
        <row r="1">
          <cell r="A1" t="str">
            <v>Code_ME</v>
          </cell>
          <cell r="B1" t="str">
            <v>NomMasseDE</v>
          </cell>
        </row>
        <row r="2">
          <cell r="A2" t="str">
            <v>FRDL1</v>
          </cell>
          <cell r="B2" t="str">
            <v>réservoir de la Vingeanne (ou Villegusien)</v>
          </cell>
        </row>
        <row r="3">
          <cell r="A3" t="str">
            <v>FRDL10</v>
          </cell>
          <cell r="B3" t="str">
            <v>lac de châtelot (ou Moron)</v>
          </cell>
        </row>
        <row r="4">
          <cell r="A4" t="str">
            <v>FRDL104</v>
          </cell>
          <cell r="B4" t="str">
            <v>lac nègre</v>
          </cell>
        </row>
        <row r="5">
          <cell r="A5" t="str">
            <v>FRDL105</v>
          </cell>
          <cell r="B5" t="str">
            <v>lacs de vens 1er</v>
          </cell>
        </row>
        <row r="6">
          <cell r="A6" t="str">
            <v>FRDL106</v>
          </cell>
          <cell r="B6" t="str">
            <v>lac de Sainte-Croix</v>
          </cell>
        </row>
        <row r="7">
          <cell r="A7" t="str">
            <v>FRDL107</v>
          </cell>
          <cell r="B7" t="str">
            <v>lac de saint-cassien</v>
          </cell>
        </row>
        <row r="8">
          <cell r="A8" t="str">
            <v>FRDL108</v>
          </cell>
          <cell r="B8" t="str">
            <v>lac de carcès</v>
          </cell>
        </row>
        <row r="9">
          <cell r="A9" t="str">
            <v>FRDL109</v>
          </cell>
          <cell r="B9" t="str">
            <v>retenue de la verne</v>
          </cell>
        </row>
        <row r="10">
          <cell r="A10" t="str">
            <v>FRDL112</v>
          </cell>
          <cell r="B10" t="str">
            <v>lac du bimont</v>
          </cell>
        </row>
        <row r="11">
          <cell r="A11" t="str">
            <v>FRDL113</v>
          </cell>
          <cell r="B11" t="str">
            <v>bassin de réaltor</v>
          </cell>
        </row>
        <row r="12">
          <cell r="A12" t="str">
            <v>FRDL115</v>
          </cell>
          <cell r="B12" t="str">
            <v>étang des aulnes</v>
          </cell>
        </row>
        <row r="13">
          <cell r="A13" t="str">
            <v>FRDL116</v>
          </cell>
          <cell r="B13" t="str">
            <v>étang d'entressen</v>
          </cell>
        </row>
        <row r="14">
          <cell r="A14" t="str">
            <v>FRDL117</v>
          </cell>
          <cell r="B14" t="str">
            <v>réservoir d'avène</v>
          </cell>
        </row>
        <row r="15">
          <cell r="A15" t="str">
            <v>FRDL118</v>
          </cell>
          <cell r="B15" t="str">
            <v>lac du saut de vezoles</v>
          </cell>
        </row>
        <row r="16">
          <cell r="A16" t="str">
            <v>FRDL119</v>
          </cell>
          <cell r="B16" t="str">
            <v>lac du Salagou</v>
          </cell>
        </row>
        <row r="17">
          <cell r="A17" t="str">
            <v>FRDL12</v>
          </cell>
          <cell r="B17" t="str">
            <v>lac de saint-point</v>
          </cell>
        </row>
        <row r="18">
          <cell r="A18" t="str">
            <v>FRDL120</v>
          </cell>
          <cell r="B18" t="str">
            <v>étang de jouarres</v>
          </cell>
        </row>
        <row r="19">
          <cell r="A19" t="str">
            <v>FRDL121</v>
          </cell>
          <cell r="B19" t="str">
            <v>lac de laprade basse</v>
          </cell>
        </row>
        <row r="20">
          <cell r="A20" t="str">
            <v>FRDL122</v>
          </cell>
          <cell r="B20" t="str">
            <v>retenue de matemale</v>
          </cell>
        </row>
        <row r="21">
          <cell r="A21" t="str">
            <v>FRDL123</v>
          </cell>
          <cell r="B21" t="str">
            <v>lac des Bouillouses</v>
          </cell>
        </row>
        <row r="22">
          <cell r="A22" t="str">
            <v>FRDL124</v>
          </cell>
          <cell r="B22" t="str">
            <v>étang de lanos</v>
          </cell>
        </row>
        <row r="23">
          <cell r="A23" t="str">
            <v>FRDL125</v>
          </cell>
          <cell r="B23" t="str">
            <v>retenue de Puyvalador</v>
          </cell>
        </row>
        <row r="24">
          <cell r="A24" t="str">
            <v>FRDL126</v>
          </cell>
          <cell r="B24" t="str">
            <v>retenue de villeneuve-de-la-raho</v>
          </cell>
        </row>
        <row r="25">
          <cell r="A25" t="str">
            <v>FRDL127</v>
          </cell>
          <cell r="B25" t="str">
            <v>retenue de caramany</v>
          </cell>
        </row>
        <row r="26">
          <cell r="A26" t="str">
            <v>FRDL128</v>
          </cell>
          <cell r="B26" t="str">
            <v>retenue de vinça</v>
          </cell>
        </row>
        <row r="27">
          <cell r="A27" t="str">
            <v>FRDL129</v>
          </cell>
          <cell r="B27" t="str">
            <v>estany de la pradella</v>
          </cell>
        </row>
        <row r="28">
          <cell r="A28" t="str">
            <v>FRDL13</v>
          </cell>
          <cell r="B28" t="str">
            <v>lac de remoray</v>
          </cell>
        </row>
        <row r="29">
          <cell r="A29" t="str">
            <v>FRDL130</v>
          </cell>
          <cell r="B29" t="str">
            <v>étang de llat</v>
          </cell>
        </row>
        <row r="30">
          <cell r="A30" t="str">
            <v>FRDL14</v>
          </cell>
          <cell r="B30" t="str">
            <v>lac de chaillexon</v>
          </cell>
        </row>
        <row r="31">
          <cell r="A31" t="str">
            <v>FRDL15</v>
          </cell>
          <cell r="B31" t="str">
            <v>étang de montaubry</v>
          </cell>
        </row>
        <row r="32">
          <cell r="A32" t="str">
            <v>FRDL16</v>
          </cell>
          <cell r="B32" t="str">
            <v>lac de vouglans</v>
          </cell>
        </row>
        <row r="33">
          <cell r="A33" t="str">
            <v>FRDL17</v>
          </cell>
          <cell r="B33" t="str">
            <v>lac de coiselet</v>
          </cell>
        </row>
        <row r="34">
          <cell r="A34" t="str">
            <v>FRDL19</v>
          </cell>
          <cell r="B34" t="str">
            <v>le grand lac (ou Etival)</v>
          </cell>
        </row>
        <row r="35">
          <cell r="A35" t="str">
            <v>FRDL2</v>
          </cell>
          <cell r="B35" t="str">
            <v>lac de vésoul</v>
          </cell>
        </row>
        <row r="36">
          <cell r="A36" t="str">
            <v>FRDL22</v>
          </cell>
          <cell r="B36" t="str">
            <v>lac de chalain</v>
          </cell>
        </row>
        <row r="37">
          <cell r="A37" t="str">
            <v>FRDL23</v>
          </cell>
          <cell r="B37" t="str">
            <v>lac de l'abbaye</v>
          </cell>
        </row>
        <row r="38">
          <cell r="A38" t="str">
            <v>FRDL24</v>
          </cell>
          <cell r="B38" t="str">
            <v>lac des rousses</v>
          </cell>
        </row>
        <row r="39">
          <cell r="A39" t="str">
            <v>FRDL25</v>
          </cell>
          <cell r="B39" t="str">
            <v>lac d'ilay</v>
          </cell>
        </row>
        <row r="40">
          <cell r="A40" t="str">
            <v>FRDL26</v>
          </cell>
          <cell r="B40" t="str">
            <v>grand lac de Clairvaux</v>
          </cell>
        </row>
        <row r="41">
          <cell r="A41" t="str">
            <v>FRDL27</v>
          </cell>
          <cell r="B41" t="str">
            <v>lac du Val</v>
          </cell>
        </row>
        <row r="42">
          <cell r="A42" t="str">
            <v>FRDL3</v>
          </cell>
          <cell r="B42" t="str">
            <v>bassin de champagney</v>
          </cell>
        </row>
        <row r="43">
          <cell r="A43" t="str">
            <v>FRDL30</v>
          </cell>
          <cell r="B43" t="str">
            <v>lac le grand maclu</v>
          </cell>
        </row>
        <row r="44">
          <cell r="A44" t="str">
            <v>FRDL40</v>
          </cell>
          <cell r="B44" t="str">
            <v>gravière de montrevel n°1</v>
          </cell>
        </row>
        <row r="45">
          <cell r="A45" t="str">
            <v>FRDL41</v>
          </cell>
          <cell r="B45" t="str">
            <v>gravière de saint-denis-lès-bourg</v>
          </cell>
        </row>
        <row r="46">
          <cell r="A46" t="str">
            <v>FRDL42</v>
          </cell>
          <cell r="B46" t="str">
            <v>Cize-Bolozon</v>
          </cell>
        </row>
        <row r="47">
          <cell r="A47" t="str">
            <v>FRDL43</v>
          </cell>
          <cell r="B47" t="str">
            <v>retenue de Charmine-Moux</v>
          </cell>
        </row>
        <row r="48">
          <cell r="A48" t="str">
            <v>FRDL44</v>
          </cell>
          <cell r="B48" t="str">
            <v>Allement</v>
          </cell>
        </row>
        <row r="49">
          <cell r="A49" t="str">
            <v>FRDL45</v>
          </cell>
          <cell r="B49" t="str">
            <v>lac de barterand</v>
          </cell>
        </row>
        <row r="50">
          <cell r="A50" t="str">
            <v>FRDL47</v>
          </cell>
          <cell r="B50" t="str">
            <v>lac de nantua</v>
          </cell>
        </row>
        <row r="51">
          <cell r="A51" t="str">
            <v>FRDL48</v>
          </cell>
          <cell r="B51" t="str">
            <v>lac de sylans</v>
          </cell>
        </row>
        <row r="52">
          <cell r="A52" t="str">
            <v>FRDL49</v>
          </cell>
          <cell r="B52" t="str">
            <v>le grand large</v>
          </cell>
        </row>
        <row r="53">
          <cell r="A53" t="str">
            <v>FRDL5</v>
          </cell>
          <cell r="B53" t="str">
            <v>étang du malsaucy</v>
          </cell>
        </row>
        <row r="54">
          <cell r="A54" t="str">
            <v>FRDL50</v>
          </cell>
          <cell r="B54" t="str">
            <v>lac des eaux bleues</v>
          </cell>
        </row>
        <row r="55">
          <cell r="A55" t="str">
            <v>FRDL51</v>
          </cell>
          <cell r="B55" t="str">
            <v>gravière d'anse</v>
          </cell>
        </row>
        <row r="56">
          <cell r="A56" t="str">
            <v>FRDL52</v>
          </cell>
          <cell r="B56" t="str">
            <v>lac du drapeau</v>
          </cell>
        </row>
        <row r="57">
          <cell r="A57" t="str">
            <v>FRDL53</v>
          </cell>
          <cell r="B57" t="str">
            <v>lac du mont-cenis</v>
          </cell>
        </row>
        <row r="58">
          <cell r="A58" t="str">
            <v>FRDL54</v>
          </cell>
          <cell r="B58" t="str">
            <v>lac de roselend</v>
          </cell>
        </row>
        <row r="59">
          <cell r="A59" t="str">
            <v>FRDL55</v>
          </cell>
          <cell r="B59" t="str">
            <v>lac du chevril</v>
          </cell>
        </row>
        <row r="60">
          <cell r="A60" t="str">
            <v>FRDL56</v>
          </cell>
          <cell r="B60" t="str">
            <v>lac de bissorte</v>
          </cell>
        </row>
        <row r="61">
          <cell r="A61" t="str">
            <v>FRDL57</v>
          </cell>
          <cell r="B61" t="str">
            <v>lac de la girotte</v>
          </cell>
        </row>
        <row r="62">
          <cell r="A62" t="str">
            <v>FRDL6</v>
          </cell>
          <cell r="B62" t="str">
            <v>réservoir de panthier</v>
          </cell>
        </row>
        <row r="63">
          <cell r="A63" t="str">
            <v>FRDL60</v>
          </cell>
          <cell r="B63" t="str">
            <v>lac du bourget</v>
          </cell>
        </row>
        <row r="64">
          <cell r="A64" t="str">
            <v>FRDL61</v>
          </cell>
          <cell r="B64" t="str">
            <v>lac d'aiguebelette</v>
          </cell>
        </row>
        <row r="65">
          <cell r="A65" t="str">
            <v>FRDL62</v>
          </cell>
          <cell r="B65" t="str">
            <v>lac d'anterne</v>
          </cell>
        </row>
        <row r="66">
          <cell r="A66" t="str">
            <v>FRDL65</v>
          </cell>
          <cell r="B66" t="str">
            <v>le léman</v>
          </cell>
        </row>
        <row r="67">
          <cell r="A67" t="str">
            <v>FRDL66</v>
          </cell>
          <cell r="B67" t="str">
            <v>lac d'annecy</v>
          </cell>
        </row>
        <row r="68">
          <cell r="A68" t="str">
            <v>FRDL67</v>
          </cell>
          <cell r="B68" t="str">
            <v>lac de montriond</v>
          </cell>
        </row>
        <row r="69">
          <cell r="A69" t="str">
            <v>FRDL68</v>
          </cell>
          <cell r="B69" t="str">
            <v>réservoir de grand-maison</v>
          </cell>
        </row>
        <row r="70">
          <cell r="A70" t="str">
            <v>FRDL69</v>
          </cell>
          <cell r="B70" t="str">
            <v>lac de Monteynard-Avignonet</v>
          </cell>
        </row>
        <row r="71">
          <cell r="A71" t="str">
            <v>FRDL7</v>
          </cell>
          <cell r="B71" t="str">
            <v>réservoir de chazilly</v>
          </cell>
        </row>
        <row r="72">
          <cell r="A72" t="str">
            <v>FRDL70</v>
          </cell>
          <cell r="B72" t="str">
            <v>lac du Sautet</v>
          </cell>
        </row>
        <row r="73">
          <cell r="A73" t="str">
            <v>FRDL71</v>
          </cell>
          <cell r="B73" t="str">
            <v>lac de notre-dame de commiers</v>
          </cell>
        </row>
        <row r="74">
          <cell r="A74" t="str">
            <v>FRDL72</v>
          </cell>
          <cell r="B74" t="str">
            <v>retenue de saint-pierre-cognet</v>
          </cell>
        </row>
        <row r="75">
          <cell r="A75" t="str">
            <v>FRDL74</v>
          </cell>
          <cell r="B75" t="str">
            <v>lac du chambon</v>
          </cell>
        </row>
        <row r="76">
          <cell r="A76" t="str">
            <v>FRDL75</v>
          </cell>
          <cell r="B76" t="str">
            <v>lac du verney</v>
          </cell>
        </row>
        <row r="77">
          <cell r="A77" t="str">
            <v>FRDL76</v>
          </cell>
          <cell r="B77" t="str">
            <v>Lauvitel</v>
          </cell>
        </row>
        <row r="78">
          <cell r="A78" t="str">
            <v>FRDL77</v>
          </cell>
          <cell r="B78" t="str">
            <v>lac du vallon (38)</v>
          </cell>
        </row>
        <row r="79">
          <cell r="A79" t="str">
            <v>FRDL79</v>
          </cell>
          <cell r="B79" t="str">
            <v>lac de pierre-châtel</v>
          </cell>
        </row>
        <row r="80">
          <cell r="A80" t="str">
            <v>FRDL8</v>
          </cell>
          <cell r="B80" t="str">
            <v>l'entonnoir</v>
          </cell>
        </row>
        <row r="81">
          <cell r="A81" t="str">
            <v>FRDL81</v>
          </cell>
          <cell r="B81" t="str">
            <v>lac de paladru</v>
          </cell>
        </row>
        <row r="82">
          <cell r="A82" t="str">
            <v>FRDL82</v>
          </cell>
          <cell r="B82" t="str">
            <v>grand lac de laffrey</v>
          </cell>
        </row>
        <row r="83">
          <cell r="A83" t="str">
            <v>FRDL83</v>
          </cell>
          <cell r="B83" t="str">
            <v>lac de pétichet</v>
          </cell>
        </row>
        <row r="84">
          <cell r="A84" t="str">
            <v>FRDL86</v>
          </cell>
          <cell r="B84" t="str">
            <v>lac de devesset</v>
          </cell>
        </row>
        <row r="85">
          <cell r="A85" t="str">
            <v>FRDL87</v>
          </cell>
          <cell r="B85" t="str">
            <v>lac de villefort</v>
          </cell>
        </row>
        <row r="86">
          <cell r="A86" t="str">
            <v>FRDL88</v>
          </cell>
          <cell r="B86" t="str">
            <v>retenue de puylaurent</v>
          </cell>
        </row>
        <row r="87">
          <cell r="A87" t="str">
            <v>FRDL89</v>
          </cell>
          <cell r="B87" t="str">
            <v>lac d'esparron</v>
          </cell>
        </row>
        <row r="88">
          <cell r="A88" t="str">
            <v>FRDL9</v>
          </cell>
          <cell r="B88" t="str">
            <v>étang de frasne</v>
          </cell>
        </row>
        <row r="89">
          <cell r="A89" t="str">
            <v>FRDL90</v>
          </cell>
          <cell r="B89" t="str">
            <v>lac de Castillon</v>
          </cell>
        </row>
        <row r="90">
          <cell r="A90" t="str">
            <v>FRDL91</v>
          </cell>
          <cell r="B90" t="str">
            <v>retenue de Chaudanne</v>
          </cell>
        </row>
        <row r="91">
          <cell r="A91" t="str">
            <v>FRDL92</v>
          </cell>
          <cell r="B91" t="str">
            <v>retenue de quinson</v>
          </cell>
        </row>
        <row r="92">
          <cell r="A92" t="str">
            <v>FRDL93</v>
          </cell>
          <cell r="B92" t="str">
            <v>lac d'allos</v>
          </cell>
        </row>
        <row r="93">
          <cell r="A93" t="str">
            <v>FRDL94</v>
          </cell>
          <cell r="B93" t="str">
            <v>lac des neuf couleurs</v>
          </cell>
        </row>
        <row r="94">
          <cell r="A94" t="str">
            <v>FRDL95</v>
          </cell>
          <cell r="B94" t="str">
            <v>lac de Serre-Ponçon</v>
          </cell>
        </row>
        <row r="95">
          <cell r="A95" t="str">
            <v>FRDL96</v>
          </cell>
          <cell r="B95" t="str">
            <v>lac de l'eychauda</v>
          </cell>
        </row>
        <row r="96">
          <cell r="A96" t="str">
            <v>FREL131</v>
          </cell>
          <cell r="B96" t="str">
            <v>lac de Tolla</v>
          </cell>
        </row>
        <row r="97">
          <cell r="A97" t="str">
            <v>FREL132</v>
          </cell>
          <cell r="B97" t="str">
            <v>retenue de Figari</v>
          </cell>
        </row>
        <row r="98">
          <cell r="A98" t="str">
            <v>FREL133</v>
          </cell>
          <cell r="B98" t="str">
            <v>retenue de Calacuccia</v>
          </cell>
        </row>
        <row r="99">
          <cell r="A99" t="str">
            <v>FREL134</v>
          </cell>
          <cell r="B99" t="str">
            <v>retenue de l'Alesani</v>
          </cell>
        </row>
        <row r="100">
          <cell r="A100" t="str">
            <v>FREL135</v>
          </cell>
          <cell r="B100" t="str">
            <v>retenue de Codole</v>
          </cell>
        </row>
        <row r="101">
          <cell r="A101" t="str">
            <v>FREL140</v>
          </cell>
          <cell r="B101" t="str">
            <v>retenue de l'Ospédale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e_Impact_NutriUrbain"/>
      <sheetName val="Analyse_horsScenarioDemo"/>
      <sheetName val="flux_aval_mdolac"/>
      <sheetName val="TCD"/>
      <sheetName val="Surface_mdolac"/>
      <sheetName val="Scenario_demographique"/>
    </sheetNames>
    <sheetDataSet>
      <sheetData sheetId="0"/>
      <sheetData sheetId="1"/>
      <sheetData sheetId="2"/>
      <sheetData sheetId="3"/>
      <sheetData sheetId="4">
        <row r="1">
          <cell r="A1" t="str">
            <v>EU_CD</v>
          </cell>
          <cell r="B1" t="str">
            <v>Nom_Lac</v>
          </cell>
          <cell r="C1" t="str">
            <v>Typo_DCE</v>
          </cell>
          <cell r="D1" t="str">
            <v>ALT</v>
          </cell>
          <cell r="E1" t="str">
            <v>LAT</v>
          </cell>
          <cell r="F1" t="str">
            <v>LON</v>
          </cell>
          <cell r="G1" t="str">
            <v>Pmax(m)</v>
          </cell>
          <cell r="H1" t="str">
            <v>Prof moy retenue pour carte état SDAGE 2016</v>
          </cell>
          <cell r="I1" t="str">
            <v>RCS</v>
          </cell>
          <cell r="J1" t="str">
            <v>CO</v>
          </cell>
          <cell r="K1" t="str">
            <v>REF</v>
          </cell>
          <cell r="L1" t="str">
            <v>HR</v>
          </cell>
          <cell r="M1" t="str">
            <v>Superficie (km2)</v>
          </cell>
          <cell r="N1" t="str">
            <v>Taille (ha)</v>
          </cell>
          <cell r="O1" t="str">
            <v>LAKE_SHAPE</v>
          </cell>
          <cell r="P1" t="str">
            <v>Tps de séjour (j)</v>
          </cell>
          <cell r="Q1" t="str">
            <v>Volume (hm3)</v>
          </cell>
          <cell r="R1" t="str">
            <v>Objectif BE</v>
          </cell>
          <cell r="S1" t="str">
            <v>Origine</v>
          </cell>
          <cell r="T1" t="str">
            <v>MEA/MEFM</v>
          </cell>
        </row>
        <row r="2">
          <cell r="A2" t="str">
            <v>FRDL2</v>
          </cell>
          <cell r="B2" t="str">
            <v>Vaivre Vesoul (lac du )</v>
          </cell>
          <cell r="C2" t="str">
            <v>A13a</v>
          </cell>
          <cell r="D2">
            <v>215</v>
          </cell>
          <cell r="E2">
            <v>47.632919999999999</v>
          </cell>
          <cell r="F2">
            <v>6.1173299999999999</v>
          </cell>
          <cell r="G2" t="str">
            <v>2</v>
          </cell>
          <cell r="H2">
            <v>2</v>
          </cell>
          <cell r="I2"/>
          <cell r="J2">
            <v>1</v>
          </cell>
          <cell r="K2"/>
          <cell r="L2"/>
          <cell r="M2">
            <v>0.86</v>
          </cell>
          <cell r="N2">
            <v>86</v>
          </cell>
          <cell r="O2" t="str">
            <v>L</v>
          </cell>
          <cell r="P2" t="str">
            <v>120</v>
          </cell>
          <cell r="Q2">
            <v>1.7</v>
          </cell>
          <cell r="R2">
            <v>2015</v>
          </cell>
          <cell r="S2" t="str">
            <v>Artificielle</v>
          </cell>
          <cell r="T2" t="str">
            <v>MEA</v>
          </cell>
        </row>
        <row r="3">
          <cell r="A3" t="str">
            <v>FRDL1</v>
          </cell>
          <cell r="B3" t="str">
            <v>Villegusien (réservoir de) - Vingeanne</v>
          </cell>
          <cell r="C3" t="str">
            <v>A2</v>
          </cell>
          <cell r="D3">
            <v>304</v>
          </cell>
          <cell r="E3">
            <v>47.74071</v>
          </cell>
          <cell r="F3">
            <v>5.3105200000000004</v>
          </cell>
          <cell r="G3" t="str">
            <v>9.7</v>
          </cell>
          <cell r="H3">
            <v>5.5</v>
          </cell>
          <cell r="I3"/>
          <cell r="J3">
            <v>1</v>
          </cell>
          <cell r="K3"/>
          <cell r="L3"/>
          <cell r="M3">
            <v>1.5</v>
          </cell>
          <cell r="N3">
            <v>150</v>
          </cell>
          <cell r="O3" t="str">
            <v>L</v>
          </cell>
          <cell r="P3" t="str">
            <v>90</v>
          </cell>
          <cell r="Q3">
            <v>8.3000000000000007</v>
          </cell>
          <cell r="R3">
            <v>2015</v>
          </cell>
          <cell r="S3" t="str">
            <v>Artificielle</v>
          </cell>
          <cell r="T3" t="str">
            <v>MEFM</v>
          </cell>
        </row>
        <row r="4">
          <cell r="A4" t="str">
            <v>FRDL7</v>
          </cell>
          <cell r="B4" t="str">
            <v>Chazilly (de )</v>
          </cell>
          <cell r="C4" t="str">
            <v>A7b</v>
          </cell>
          <cell r="D4">
            <v>400</v>
          </cell>
          <cell r="E4">
            <v>47.182409999999997</v>
          </cell>
          <cell r="F4">
            <v>4.5958199999999998</v>
          </cell>
          <cell r="G4" t="str">
            <v>22.5</v>
          </cell>
          <cell r="H4">
            <v>3.2</v>
          </cell>
          <cell r="I4"/>
          <cell r="J4">
            <v>1</v>
          </cell>
          <cell r="K4"/>
          <cell r="L4"/>
          <cell r="M4">
            <v>0.69</v>
          </cell>
          <cell r="N4">
            <v>69</v>
          </cell>
          <cell r="O4" t="str">
            <v>LP</v>
          </cell>
          <cell r="P4" t="str">
            <v>219</v>
          </cell>
          <cell r="Q4">
            <v>2.23</v>
          </cell>
          <cell r="R4">
            <v>2021</v>
          </cell>
          <cell r="S4" t="str">
            <v>Artificielle</v>
          </cell>
          <cell r="T4" t="str">
            <v>MEFM</v>
          </cell>
        </row>
        <row r="5">
          <cell r="A5" t="str">
            <v>FRDL6</v>
          </cell>
          <cell r="B5" t="str">
            <v>Panthier (lac de )</v>
          </cell>
          <cell r="C5" t="str">
            <v>A2</v>
          </cell>
          <cell r="D5">
            <v>373</v>
          </cell>
          <cell r="E5">
            <v>47.243690000000001</v>
          </cell>
          <cell r="F5">
            <v>4.6297699999999997</v>
          </cell>
          <cell r="G5" t="str">
            <v>14.3</v>
          </cell>
          <cell r="H5">
            <v>6.9</v>
          </cell>
          <cell r="I5"/>
          <cell r="J5">
            <v>1</v>
          </cell>
          <cell r="K5"/>
          <cell r="L5"/>
          <cell r="M5">
            <v>1.19</v>
          </cell>
          <cell r="N5">
            <v>119</v>
          </cell>
          <cell r="O5" t="str">
            <v>LP</v>
          </cell>
          <cell r="P5" t="str">
            <v>480</v>
          </cell>
          <cell r="Q5">
            <v>8.16</v>
          </cell>
          <cell r="R5">
            <v>2021</v>
          </cell>
          <cell r="S5" t="str">
            <v>Artificielle</v>
          </cell>
          <cell r="T5" t="str">
            <v>MEFM</v>
          </cell>
        </row>
        <row r="6">
          <cell r="A6" t="str">
            <v>FRDL3</v>
          </cell>
          <cell r="B6" t="str">
            <v>Champagney (bassin de )</v>
          </cell>
          <cell r="C6" t="str">
            <v>A5</v>
          </cell>
          <cell r="D6">
            <v>414</v>
          </cell>
          <cell r="E6">
            <v>47.688079999999999</v>
          </cell>
          <cell r="F6">
            <v>6.7209099999999999</v>
          </cell>
          <cell r="G6" t="str">
            <v>30.6</v>
          </cell>
          <cell r="H6">
            <v>12.7</v>
          </cell>
          <cell r="I6"/>
          <cell r="J6">
            <v>1</v>
          </cell>
          <cell r="K6"/>
          <cell r="L6"/>
          <cell r="M6">
            <v>1.02</v>
          </cell>
          <cell r="N6">
            <v>102</v>
          </cell>
          <cell r="O6" t="str">
            <v>LP</v>
          </cell>
          <cell r="P6" t="str">
            <v>&gt;60j</v>
          </cell>
          <cell r="Q6">
            <v>13</v>
          </cell>
          <cell r="R6">
            <v>2021</v>
          </cell>
          <cell r="S6" t="str">
            <v>Artificielle</v>
          </cell>
          <cell r="T6" t="str">
            <v>MEFM</v>
          </cell>
        </row>
        <row r="7">
          <cell r="A7" t="str">
            <v>FRDL13</v>
          </cell>
          <cell r="B7" t="str">
            <v>Remoray (lac de )</v>
          </cell>
          <cell r="C7" t="str">
            <v>N4</v>
          </cell>
          <cell r="D7">
            <v>851</v>
          </cell>
          <cell r="E7">
            <v>46.770539999999997</v>
          </cell>
          <cell r="F7">
            <v>6.2638600000000002</v>
          </cell>
          <cell r="G7" t="str">
            <v>27.6</v>
          </cell>
          <cell r="H7">
            <v>13.7</v>
          </cell>
          <cell r="I7">
            <v>1</v>
          </cell>
          <cell r="J7">
            <v>1</v>
          </cell>
          <cell r="K7"/>
          <cell r="L7"/>
          <cell r="M7">
            <v>0.7</v>
          </cell>
          <cell r="N7">
            <v>70</v>
          </cell>
          <cell r="O7" t="str">
            <v>LP</v>
          </cell>
          <cell r="P7" t="str">
            <v>105</v>
          </cell>
          <cell r="Q7">
            <v>9.6</v>
          </cell>
          <cell r="R7">
            <v>2015</v>
          </cell>
          <cell r="S7" t="str">
            <v>Naturelle</v>
          </cell>
          <cell r="T7"/>
        </row>
        <row r="8">
          <cell r="A8" t="str">
            <v>FRDL12</v>
          </cell>
          <cell r="B8" t="str">
            <v>Saint Point</v>
          </cell>
          <cell r="C8" t="str">
            <v>N4</v>
          </cell>
          <cell r="D8">
            <v>850</v>
          </cell>
          <cell r="E8">
            <v>46.814880000000002</v>
          </cell>
          <cell r="F8">
            <v>6.3135199999999996</v>
          </cell>
          <cell r="G8" t="str">
            <v>42</v>
          </cell>
          <cell r="H8">
            <v>23.5</v>
          </cell>
          <cell r="I8">
            <v>1</v>
          </cell>
          <cell r="J8">
            <v>1</v>
          </cell>
          <cell r="K8"/>
          <cell r="L8"/>
          <cell r="M8">
            <v>4.07</v>
          </cell>
          <cell r="N8">
            <v>407</v>
          </cell>
          <cell r="O8" t="str">
            <v>LP</v>
          </cell>
          <cell r="P8" t="str">
            <v>200</v>
          </cell>
          <cell r="Q8">
            <v>95.6</v>
          </cell>
          <cell r="R8">
            <v>2015</v>
          </cell>
          <cell r="S8" t="str">
            <v>Naturelle</v>
          </cell>
          <cell r="T8"/>
        </row>
        <row r="9">
          <cell r="A9" t="str">
            <v>FRDL9</v>
          </cell>
          <cell r="B9" t="str">
            <v>Frasne (étang de )</v>
          </cell>
          <cell r="C9" t="str">
            <v>A13b</v>
          </cell>
          <cell r="D9">
            <v>845</v>
          </cell>
          <cell r="E9">
            <v>46.830779999999997</v>
          </cell>
          <cell r="F9">
            <v>6.1518199999999998</v>
          </cell>
          <cell r="G9" t="str">
            <v>3</v>
          </cell>
          <cell r="H9">
            <v>1.3</v>
          </cell>
          <cell r="I9"/>
          <cell r="J9"/>
          <cell r="K9"/>
          <cell r="L9">
            <v>1</v>
          </cell>
          <cell r="M9">
            <v>0.41</v>
          </cell>
          <cell r="N9">
            <v>41</v>
          </cell>
          <cell r="O9" t="str">
            <v>L</v>
          </cell>
          <cell r="P9" t="str">
            <v>&lt;60j</v>
          </cell>
          <cell r="Q9"/>
          <cell r="R9">
            <v>2015</v>
          </cell>
          <cell r="S9" t="str">
            <v>Artificielle</v>
          </cell>
          <cell r="T9" t="str">
            <v>MEA</v>
          </cell>
        </row>
        <row r="10">
          <cell r="A10" t="str">
            <v>FRDL8</v>
          </cell>
          <cell r="B10" t="str">
            <v>Entonnoir-bouverans (l' )</v>
          </cell>
          <cell r="C10" t="str">
            <v>N3</v>
          </cell>
          <cell r="D10">
            <v>825</v>
          </cell>
          <cell r="E10">
            <v>46.830399999999997</v>
          </cell>
          <cell r="F10">
            <v>6.2014399999999998</v>
          </cell>
          <cell r="G10">
            <v>10</v>
          </cell>
          <cell r="H10">
            <v>3.3</v>
          </cell>
          <cell r="I10">
            <v>1</v>
          </cell>
          <cell r="J10"/>
          <cell r="K10"/>
          <cell r="L10"/>
          <cell r="M10">
            <v>0.72</v>
          </cell>
          <cell r="N10">
            <v>72</v>
          </cell>
          <cell r="O10">
            <v>0</v>
          </cell>
          <cell r="P10" t="str">
            <v>&gt;60j</v>
          </cell>
          <cell r="Q10">
            <v>2.4</v>
          </cell>
          <cell r="R10">
            <v>2021</v>
          </cell>
          <cell r="S10" t="str">
            <v>Naturelle</v>
          </cell>
          <cell r="T10"/>
        </row>
        <row r="11">
          <cell r="A11" t="str">
            <v>FRDL14</v>
          </cell>
          <cell r="B11" t="str">
            <v>Chaillexon (lac de )</v>
          </cell>
          <cell r="C11" t="str">
            <v>N4</v>
          </cell>
          <cell r="D11">
            <v>750</v>
          </cell>
          <cell r="E11">
            <v>47.066960000000002</v>
          </cell>
          <cell r="F11">
            <v>6.6920700000000002</v>
          </cell>
          <cell r="G11" t="str">
            <v xml:space="preserve">31.5 </v>
          </cell>
          <cell r="H11">
            <v>8.5</v>
          </cell>
          <cell r="I11">
            <v>1</v>
          </cell>
          <cell r="J11">
            <v>1</v>
          </cell>
          <cell r="K11"/>
          <cell r="L11"/>
          <cell r="M11">
            <v>0.75</v>
          </cell>
          <cell r="N11">
            <v>75</v>
          </cell>
          <cell r="O11" t="str">
            <v>LP</v>
          </cell>
          <cell r="P11" t="str">
            <v>5</v>
          </cell>
          <cell r="Q11">
            <v>6.4</v>
          </cell>
          <cell r="R11">
            <v>2021</v>
          </cell>
          <cell r="S11" t="str">
            <v>Naturelle</v>
          </cell>
          <cell r="T11"/>
        </row>
        <row r="12">
          <cell r="A12" t="str">
            <v>FRDL10</v>
          </cell>
          <cell r="B12" t="str">
            <v>Châtelot (du )</v>
          </cell>
          <cell r="C12" t="str">
            <v>A3</v>
          </cell>
          <cell r="D12">
            <v>716</v>
          </cell>
          <cell r="E12">
            <v>47.08963</v>
          </cell>
          <cell r="F12">
            <v>6.7306499999999998</v>
          </cell>
          <cell r="G12" t="str">
            <v>57 (en 2013 et plein)</v>
          </cell>
          <cell r="H12">
            <v>23.9</v>
          </cell>
          <cell r="I12"/>
          <cell r="J12">
            <v>1</v>
          </cell>
          <cell r="K12"/>
          <cell r="L12"/>
          <cell r="M12">
            <v>0.67</v>
          </cell>
          <cell r="N12">
            <v>67</v>
          </cell>
          <cell r="O12" t="str">
            <v>LP</v>
          </cell>
          <cell r="P12" t="str">
            <v>10</v>
          </cell>
          <cell r="Q12">
            <v>16</v>
          </cell>
          <cell r="R12">
            <v>2021</v>
          </cell>
          <cell r="S12" t="str">
            <v>Artificielle</v>
          </cell>
          <cell r="T12" t="str">
            <v>MEFM</v>
          </cell>
        </row>
        <row r="13">
          <cell r="A13" t="str">
            <v>FRDL5</v>
          </cell>
          <cell r="B13" t="str">
            <v>Malsaucy (étang du )</v>
          </cell>
          <cell r="C13" t="str">
            <v>A13a</v>
          </cell>
          <cell r="D13">
            <v>392</v>
          </cell>
          <cell r="E13">
            <v>47.686590000000002</v>
          </cell>
          <cell r="F13">
            <v>6.8013199999999996</v>
          </cell>
          <cell r="G13" t="str">
            <v>3</v>
          </cell>
          <cell r="H13">
            <v>1.2</v>
          </cell>
          <cell r="I13"/>
          <cell r="J13">
            <v>1</v>
          </cell>
          <cell r="K13"/>
          <cell r="L13"/>
          <cell r="M13">
            <v>0.57999999999999996</v>
          </cell>
          <cell r="N13">
            <v>57.999999999999993</v>
          </cell>
          <cell r="O13" t="str">
            <v>L</v>
          </cell>
          <cell r="P13" t="str">
            <v>&lt;60j</v>
          </cell>
          <cell r="Q13">
            <v>0.7</v>
          </cell>
          <cell r="R13">
            <v>2015</v>
          </cell>
          <cell r="S13" t="str">
            <v>Artificielle</v>
          </cell>
          <cell r="T13" t="str">
            <v>MEA</v>
          </cell>
        </row>
        <row r="14">
          <cell r="A14" t="str">
            <v>FRDL15</v>
          </cell>
          <cell r="B14" t="str">
            <v>Montaubry (barrage de )</v>
          </cell>
          <cell r="C14" t="str">
            <v>A13b</v>
          </cell>
          <cell r="D14">
            <v>278</v>
          </cell>
          <cell r="E14">
            <v>46.787950000000002</v>
          </cell>
          <cell r="F14">
            <v>4.5256699999999999</v>
          </cell>
          <cell r="G14" t="str">
            <v>15.2</v>
          </cell>
          <cell r="H14">
            <v>5.6</v>
          </cell>
          <cell r="I14">
            <v>1</v>
          </cell>
          <cell r="J14">
            <v>1</v>
          </cell>
          <cell r="K14"/>
          <cell r="L14"/>
          <cell r="M14">
            <v>0.91</v>
          </cell>
          <cell r="N14">
            <v>91</v>
          </cell>
          <cell r="O14">
            <v>0</v>
          </cell>
          <cell r="P14" t="str">
            <v>&gt;60j</v>
          </cell>
          <cell r="Q14">
            <v>5.0999999999999996</v>
          </cell>
          <cell r="R14">
            <v>2015</v>
          </cell>
          <cell r="S14" t="str">
            <v>Artificielle</v>
          </cell>
          <cell r="T14" t="str">
            <v>MEA</v>
          </cell>
        </row>
        <row r="15">
          <cell r="A15" t="str">
            <v>FRDL40</v>
          </cell>
          <cell r="B15" t="str">
            <v>Montrevel-en-Bresse (gravière de )</v>
          </cell>
          <cell r="C15" t="str">
            <v>A16</v>
          </cell>
          <cell r="D15">
            <v>190</v>
          </cell>
          <cell r="E15">
            <v>46.3416</v>
          </cell>
          <cell r="F15">
            <v>5.1388299999999996</v>
          </cell>
          <cell r="G15" t="str">
            <v>7.5</v>
          </cell>
          <cell r="H15">
            <v>4</v>
          </cell>
          <cell r="I15"/>
          <cell r="J15">
            <v>1</v>
          </cell>
          <cell r="K15"/>
          <cell r="L15"/>
          <cell r="M15">
            <v>0.59</v>
          </cell>
          <cell r="N15">
            <v>59</v>
          </cell>
          <cell r="O15" t="str">
            <v>L</v>
          </cell>
          <cell r="P15" t="str">
            <v>&gt;60j</v>
          </cell>
          <cell r="Q15"/>
          <cell r="R15">
            <v>2015</v>
          </cell>
          <cell r="S15" t="str">
            <v>Artificielle</v>
          </cell>
          <cell r="T15" t="str">
            <v>MEA</v>
          </cell>
        </row>
        <row r="16">
          <cell r="A16" t="str">
            <v>FRDL41</v>
          </cell>
          <cell r="B16" t="str">
            <v>Saint-Denis-lès-Bourg (gravière de )</v>
          </cell>
          <cell r="C16" t="str">
            <v>A16</v>
          </cell>
          <cell r="D16">
            <v>212</v>
          </cell>
          <cell r="E16">
            <v>46.211840000000002</v>
          </cell>
          <cell r="F16">
            <v>5.1631200000000002</v>
          </cell>
          <cell r="G16" t="str">
            <v>15</v>
          </cell>
          <cell r="H16">
            <v>8</v>
          </cell>
          <cell r="I16"/>
          <cell r="J16">
            <v>1</v>
          </cell>
          <cell r="K16"/>
          <cell r="L16"/>
          <cell r="M16">
            <v>0.39</v>
          </cell>
          <cell r="N16">
            <v>39</v>
          </cell>
          <cell r="O16" t="str">
            <v>L</v>
          </cell>
          <cell r="P16" t="str">
            <v>&gt;60j</v>
          </cell>
          <cell r="Q16"/>
          <cell r="R16">
            <v>2015</v>
          </cell>
          <cell r="S16" t="str">
            <v>Artificielle</v>
          </cell>
          <cell r="T16" t="str">
            <v>MEA</v>
          </cell>
        </row>
        <row r="17">
          <cell r="A17" t="str">
            <v>FRDL38</v>
          </cell>
          <cell r="B17" t="str">
            <v>Moulin (étang du )</v>
          </cell>
          <cell r="C17" t="str">
            <v>A13a</v>
          </cell>
          <cell r="D17">
            <v>260</v>
          </cell>
          <cell r="E17">
            <v>46.130800000000001</v>
          </cell>
          <cell r="F17">
            <v>5.0838000000000001</v>
          </cell>
          <cell r="G17" t="str">
            <v>2.5</v>
          </cell>
          <cell r="H17"/>
          <cell r="I17" t="str">
            <v>Ce n'est plus une masse d'eau DCE (référentiel 2016)</v>
          </cell>
          <cell r="J17"/>
          <cell r="K17"/>
          <cell r="L17"/>
          <cell r="M17">
            <v>0.28000000000000003</v>
          </cell>
          <cell r="N17">
            <v>28.000000000000004</v>
          </cell>
          <cell r="O17" t="str">
            <v>L</v>
          </cell>
          <cell r="P17" t="str">
            <v>&gt;60j</v>
          </cell>
          <cell r="Q17"/>
          <cell r="R17">
            <v>2015</v>
          </cell>
          <cell r="S17" t="str">
            <v>Artificielle</v>
          </cell>
          <cell r="T17" t="str">
            <v>MEA</v>
          </cell>
        </row>
        <row r="18">
          <cell r="A18" t="str">
            <v>FRDL36</v>
          </cell>
          <cell r="B18" t="str">
            <v>Grand marais</v>
          </cell>
          <cell r="C18" t="str">
            <v>A13a</v>
          </cell>
          <cell r="D18">
            <v>270</v>
          </cell>
          <cell r="E18">
            <v>46.064639999999997</v>
          </cell>
          <cell r="F18">
            <v>5.1809900000000004</v>
          </cell>
          <cell r="G18" t="str">
            <v>2.9</v>
          </cell>
          <cell r="H18"/>
          <cell r="I18" t="str">
            <v>Ce n'est plus une masse d'eau DCE (référentiel 2016)</v>
          </cell>
          <cell r="J18"/>
          <cell r="K18"/>
          <cell r="L18"/>
          <cell r="M18">
            <v>0.82</v>
          </cell>
          <cell r="N18">
            <v>82</v>
          </cell>
          <cell r="O18" t="str">
            <v>L</v>
          </cell>
          <cell r="P18" t="str">
            <v>&gt;60j</v>
          </cell>
          <cell r="Q18"/>
          <cell r="R18">
            <v>2015</v>
          </cell>
          <cell r="S18" t="str">
            <v>Artificielle</v>
          </cell>
          <cell r="T18" t="str">
            <v>MEA</v>
          </cell>
        </row>
        <row r="19">
          <cell r="A19" t="str">
            <v>FRDL32</v>
          </cell>
          <cell r="B19" t="str">
            <v>Forêt (étang )</v>
          </cell>
          <cell r="C19" t="str">
            <v>A13a</v>
          </cell>
          <cell r="D19">
            <v>275</v>
          </cell>
          <cell r="E19">
            <v>46.021050000000002</v>
          </cell>
          <cell r="F19">
            <v>4.9845899999999999</v>
          </cell>
          <cell r="G19" t="str">
            <v>2.7</v>
          </cell>
          <cell r="H19"/>
          <cell r="I19" t="str">
            <v>Ce n'est plus une masse d'eau DCE (référentiel 2016)</v>
          </cell>
          <cell r="J19"/>
          <cell r="K19"/>
          <cell r="L19"/>
          <cell r="M19">
            <v>0.67</v>
          </cell>
          <cell r="N19">
            <v>67</v>
          </cell>
          <cell r="O19" t="str">
            <v>L</v>
          </cell>
          <cell r="P19" t="str">
            <v>&gt;60j</v>
          </cell>
          <cell r="Q19"/>
          <cell r="R19">
            <v>2015</v>
          </cell>
          <cell r="S19" t="str">
            <v>Artificielle</v>
          </cell>
          <cell r="T19" t="str">
            <v>MEA</v>
          </cell>
        </row>
        <row r="20">
          <cell r="A20" t="str">
            <v>FRDL39</v>
          </cell>
          <cell r="B20" t="str">
            <v>Turlet (étang  )</v>
          </cell>
          <cell r="C20" t="str">
            <v>A13a</v>
          </cell>
          <cell r="D20">
            <v>275</v>
          </cell>
          <cell r="E20">
            <v>45.989429999999999</v>
          </cell>
          <cell r="F20">
            <v>5.0224700000000002</v>
          </cell>
          <cell r="G20" t="str">
            <v>2.0</v>
          </cell>
          <cell r="H20"/>
          <cell r="I20" t="str">
            <v>Ce n'est plus une masse d'eau DCE (référentiel 2016)</v>
          </cell>
          <cell r="J20"/>
          <cell r="K20"/>
          <cell r="L20"/>
          <cell r="M20">
            <v>0.87</v>
          </cell>
          <cell r="N20">
            <v>87</v>
          </cell>
          <cell r="O20" t="str">
            <v>L</v>
          </cell>
          <cell r="P20" t="str">
            <v>&gt;60j</v>
          </cell>
          <cell r="Q20"/>
          <cell r="R20">
            <v>2015</v>
          </cell>
          <cell r="S20" t="str">
            <v>Artificielle</v>
          </cell>
          <cell r="T20" t="str">
            <v>MEA</v>
          </cell>
        </row>
        <row r="21">
          <cell r="A21" t="str">
            <v>FRDL33</v>
          </cell>
          <cell r="B21" t="str">
            <v>Glareins (petit, de )</v>
          </cell>
          <cell r="C21" t="str">
            <v>A13a</v>
          </cell>
          <cell r="D21">
            <v>280</v>
          </cell>
          <cell r="E21">
            <v>45.973579999999998</v>
          </cell>
          <cell r="F21">
            <v>4.9993600000000002</v>
          </cell>
          <cell r="G21" t="str">
            <v/>
          </cell>
          <cell r="H21"/>
          <cell r="I21" t="str">
            <v>Ce n'est plus une masse d'eau DCE (référentiel 2016)</v>
          </cell>
          <cell r="J21"/>
          <cell r="K21"/>
          <cell r="L21"/>
          <cell r="M21">
            <v>0.63</v>
          </cell>
          <cell r="N21">
            <v>63</v>
          </cell>
          <cell r="O21" t="str">
            <v>L</v>
          </cell>
          <cell r="P21" t="str">
            <v/>
          </cell>
          <cell r="Q21"/>
          <cell r="R21">
            <v>2015</v>
          </cell>
          <cell r="S21" t="str">
            <v>Artificielle</v>
          </cell>
          <cell r="T21" t="str">
            <v>MEA</v>
          </cell>
        </row>
        <row r="22">
          <cell r="A22" t="str">
            <v>FRDL34</v>
          </cell>
          <cell r="B22" t="str">
            <v>Glareins (grand, de )</v>
          </cell>
          <cell r="C22" t="str">
            <v>A13a</v>
          </cell>
          <cell r="D22">
            <v>275</v>
          </cell>
          <cell r="E22">
            <v>45.962820000000001</v>
          </cell>
          <cell r="F22">
            <v>4.9865599999999999</v>
          </cell>
          <cell r="G22" t="str">
            <v/>
          </cell>
          <cell r="H22"/>
          <cell r="I22" t="str">
            <v>Ce n'est plus une masse d'eau DCE (référentiel 2016)</v>
          </cell>
          <cell r="J22"/>
          <cell r="K22"/>
          <cell r="L22"/>
          <cell r="M22">
            <v>1.18</v>
          </cell>
          <cell r="N22">
            <v>118</v>
          </cell>
          <cell r="O22" t="str">
            <v>L</v>
          </cell>
          <cell r="P22" t="str">
            <v/>
          </cell>
          <cell r="Q22"/>
          <cell r="R22">
            <v>2015</v>
          </cell>
          <cell r="S22" t="str">
            <v>Artificielle</v>
          </cell>
          <cell r="T22" t="str">
            <v>MEA</v>
          </cell>
        </row>
        <row r="23">
          <cell r="A23" t="str">
            <v>FRDL35</v>
          </cell>
          <cell r="B23" t="str">
            <v>Birieux (grand, de )</v>
          </cell>
          <cell r="C23" t="str">
            <v>A13a</v>
          </cell>
          <cell r="D23">
            <v>280</v>
          </cell>
          <cell r="E23">
            <v>45.951479999999997</v>
          </cell>
          <cell r="F23">
            <v>5.0224799999999998</v>
          </cell>
          <cell r="G23" t="str">
            <v>2.0</v>
          </cell>
          <cell r="H23"/>
          <cell r="I23" t="str">
            <v>Ce n'est plus une masse d'eau DCE (référentiel 2016)</v>
          </cell>
          <cell r="J23"/>
          <cell r="K23"/>
          <cell r="L23"/>
          <cell r="M23">
            <v>1.62</v>
          </cell>
          <cell r="N23">
            <v>162</v>
          </cell>
          <cell r="O23" t="str">
            <v>L</v>
          </cell>
          <cell r="P23" t="str">
            <v>&gt;60j</v>
          </cell>
          <cell r="Q23"/>
          <cell r="R23">
            <v>2015</v>
          </cell>
          <cell r="S23" t="str">
            <v>Artificielle</v>
          </cell>
          <cell r="T23" t="str">
            <v>MEA</v>
          </cell>
        </row>
        <row r="24">
          <cell r="A24" t="str">
            <v>FRDL51</v>
          </cell>
          <cell r="B24" t="str">
            <v>Anse (gravière d' )</v>
          </cell>
          <cell r="C24" t="str">
            <v>A16</v>
          </cell>
          <cell r="D24">
            <v>167</v>
          </cell>
          <cell r="E24">
            <v>45.956119999999999</v>
          </cell>
          <cell r="F24">
            <v>4.7280800000000003</v>
          </cell>
          <cell r="G24" t="str">
            <v>15</v>
          </cell>
          <cell r="H24">
            <v>7</v>
          </cell>
          <cell r="I24">
            <v>1</v>
          </cell>
          <cell r="J24"/>
          <cell r="K24"/>
          <cell r="L24"/>
          <cell r="M24">
            <v>0.55000000000000004</v>
          </cell>
          <cell r="N24">
            <v>55.000000000000007</v>
          </cell>
          <cell r="O24" t="str">
            <v>L</v>
          </cell>
          <cell r="P24" t="str">
            <v>&lt;60j</v>
          </cell>
          <cell r="Q24"/>
          <cell r="R24">
            <v>2015</v>
          </cell>
          <cell r="S24" t="str">
            <v>Artificielle</v>
          </cell>
          <cell r="T24" t="str">
            <v>MEA</v>
          </cell>
        </row>
        <row r="25">
          <cell r="A25" t="str">
            <v>FRDL62</v>
          </cell>
          <cell r="B25" t="str">
            <v>Anterne (lac d' )</v>
          </cell>
          <cell r="C25" t="str">
            <v>N1</v>
          </cell>
          <cell r="D25">
            <v>2061</v>
          </cell>
          <cell r="E25">
            <v>45.99109</v>
          </cell>
          <cell r="F25">
            <v>6.7968700000000002</v>
          </cell>
          <cell r="G25" t="str">
            <v>13.2</v>
          </cell>
          <cell r="H25">
            <v>6.9</v>
          </cell>
          <cell r="I25"/>
          <cell r="J25"/>
          <cell r="K25">
            <v>1</v>
          </cell>
          <cell r="L25"/>
          <cell r="M25">
            <v>0.11</v>
          </cell>
          <cell r="N25">
            <v>11</v>
          </cell>
          <cell r="O25" t="str">
            <v>LP</v>
          </cell>
          <cell r="P25" t="str">
            <v>90</v>
          </cell>
          <cell r="Q25">
            <v>0.76</v>
          </cell>
          <cell r="R25">
            <v>2015</v>
          </cell>
          <cell r="S25" t="str">
            <v>Naturelle</v>
          </cell>
          <cell r="T25"/>
        </row>
        <row r="26">
          <cell r="A26" t="str">
            <v>FRDL67</v>
          </cell>
          <cell r="B26" t="str">
            <v>Montriond (lac de )</v>
          </cell>
          <cell r="C26" t="str">
            <v>N4</v>
          </cell>
          <cell r="D26">
            <v>1060</v>
          </cell>
          <cell r="E26">
            <v>46.208829999999999</v>
          </cell>
          <cell r="F26">
            <v>6.7282299999999999</v>
          </cell>
          <cell r="G26" t="str">
            <v>19.7</v>
          </cell>
          <cell r="H26">
            <v>11.9</v>
          </cell>
          <cell r="I26"/>
          <cell r="J26"/>
          <cell r="K26">
            <v>1</v>
          </cell>
          <cell r="L26"/>
          <cell r="M26">
            <v>0.26</v>
          </cell>
          <cell r="N26">
            <v>26</v>
          </cell>
          <cell r="O26" t="str">
            <v>LP</v>
          </cell>
          <cell r="P26" t="str">
            <v>30</v>
          </cell>
          <cell r="Q26">
            <v>3.1</v>
          </cell>
          <cell r="R26">
            <v>2015</v>
          </cell>
          <cell r="S26" t="str">
            <v>Naturelle</v>
          </cell>
          <cell r="T26"/>
        </row>
        <row r="27">
          <cell r="A27" t="str">
            <v>FRDL65</v>
          </cell>
          <cell r="B27" t="str">
            <v>Léman (lac )</v>
          </cell>
          <cell r="C27" t="str">
            <v>N4</v>
          </cell>
          <cell r="D27">
            <v>372</v>
          </cell>
          <cell r="E27">
            <v>46.451680000000003</v>
          </cell>
          <cell r="F27">
            <v>6.5396099999999997</v>
          </cell>
          <cell r="G27" t="str">
            <v>309.7</v>
          </cell>
          <cell r="H27">
            <v>153.9</v>
          </cell>
          <cell r="I27">
            <v>1</v>
          </cell>
          <cell r="J27">
            <v>1</v>
          </cell>
          <cell r="K27"/>
          <cell r="L27"/>
          <cell r="M27">
            <v>578.12</v>
          </cell>
          <cell r="N27">
            <v>57812</v>
          </cell>
          <cell r="O27" t="str">
            <v>LP</v>
          </cell>
          <cell r="P27" t="str">
            <v>4300</v>
          </cell>
          <cell r="Q27">
            <v>89000.001535999996</v>
          </cell>
          <cell r="R27">
            <v>2015</v>
          </cell>
          <cell r="S27" t="str">
            <v>Naturelle</v>
          </cell>
          <cell r="T27"/>
        </row>
        <row r="28">
          <cell r="A28" t="str">
            <v>FRDL48</v>
          </cell>
          <cell r="B28" t="str">
            <v>Sylans (lac de )</v>
          </cell>
          <cell r="C28" t="str">
            <v>N4</v>
          </cell>
          <cell r="D28">
            <v>584</v>
          </cell>
          <cell r="E28">
            <v>46.161479999999997</v>
          </cell>
          <cell r="F28">
            <v>5.6635200000000001</v>
          </cell>
          <cell r="G28" t="str">
            <v>22</v>
          </cell>
          <cell r="H28">
            <v>10</v>
          </cell>
          <cell r="I28">
            <v>1</v>
          </cell>
          <cell r="J28">
            <v>1</v>
          </cell>
          <cell r="K28"/>
          <cell r="L28"/>
          <cell r="M28">
            <v>0.48</v>
          </cell>
          <cell r="N28">
            <v>48</v>
          </cell>
          <cell r="O28" t="str">
            <v>LP</v>
          </cell>
          <cell r="P28" t="str">
            <v>210</v>
          </cell>
          <cell r="Q28">
            <v>4.8</v>
          </cell>
          <cell r="R28">
            <v>2015</v>
          </cell>
          <cell r="S28" t="str">
            <v>Naturelle</v>
          </cell>
          <cell r="T28"/>
        </row>
        <row r="29">
          <cell r="A29" t="str">
            <v>FRDL66</v>
          </cell>
          <cell r="B29" t="str">
            <v>Annecy (lac d' )</v>
          </cell>
          <cell r="C29" t="str">
            <v>N4</v>
          </cell>
          <cell r="D29">
            <v>447</v>
          </cell>
          <cell r="E29">
            <v>45.853589999999997</v>
          </cell>
          <cell r="F29">
            <v>6.1805300000000001</v>
          </cell>
          <cell r="G29" t="str">
            <v>65</v>
          </cell>
          <cell r="H29">
            <v>41.7</v>
          </cell>
          <cell r="I29">
            <v>1</v>
          </cell>
          <cell r="J29">
            <v>1</v>
          </cell>
          <cell r="K29"/>
          <cell r="L29"/>
          <cell r="M29">
            <v>26.39</v>
          </cell>
          <cell r="N29">
            <v>2639</v>
          </cell>
          <cell r="O29" t="str">
            <v>LP</v>
          </cell>
          <cell r="P29" t="str">
            <v>1168</v>
          </cell>
          <cell r="Q29">
            <v>1100</v>
          </cell>
          <cell r="R29">
            <v>2015</v>
          </cell>
          <cell r="S29" t="str">
            <v>Naturelle</v>
          </cell>
          <cell r="T29"/>
        </row>
        <row r="30">
          <cell r="A30" t="str">
            <v>FRDL60</v>
          </cell>
          <cell r="B30" t="str">
            <v>Bourget</v>
          </cell>
          <cell r="C30" t="str">
            <v>N4</v>
          </cell>
          <cell r="D30">
            <v>231</v>
          </cell>
          <cell r="E30">
            <v>45.754849999999998</v>
          </cell>
          <cell r="F30">
            <v>5.8569699999999996</v>
          </cell>
          <cell r="G30" t="str">
            <v>145</v>
          </cell>
          <cell r="H30">
            <v>81.900000000000006</v>
          </cell>
          <cell r="I30">
            <v>1</v>
          </cell>
          <cell r="J30">
            <v>1</v>
          </cell>
          <cell r="K30"/>
          <cell r="L30"/>
          <cell r="M30">
            <v>43.96</v>
          </cell>
          <cell r="N30">
            <v>4396</v>
          </cell>
          <cell r="O30" t="str">
            <v>LP</v>
          </cell>
          <cell r="P30" t="str">
            <v>2555</v>
          </cell>
          <cell r="Q30">
            <v>3600</v>
          </cell>
          <cell r="R30">
            <v>2021</v>
          </cell>
          <cell r="S30" t="str">
            <v>Naturelle</v>
          </cell>
          <cell r="T30"/>
        </row>
        <row r="31">
          <cell r="A31" t="str">
            <v>FRDL45</v>
          </cell>
          <cell r="B31" t="str">
            <v>Barterand (lac de )</v>
          </cell>
          <cell r="C31" t="str">
            <v>N3</v>
          </cell>
          <cell r="D31">
            <v>295</v>
          </cell>
          <cell r="E31">
            <v>45.788960000000003</v>
          </cell>
          <cell r="F31">
            <v>5.7444300000000004</v>
          </cell>
          <cell r="G31" t="str">
            <v>15</v>
          </cell>
          <cell r="H31">
            <v>8</v>
          </cell>
          <cell r="I31"/>
          <cell r="J31"/>
          <cell r="K31">
            <v>1</v>
          </cell>
          <cell r="L31"/>
          <cell r="M31">
            <v>0.21</v>
          </cell>
          <cell r="N31">
            <v>21</v>
          </cell>
          <cell r="O31">
            <v>0</v>
          </cell>
          <cell r="P31" t="str">
            <v>&gt;60j</v>
          </cell>
          <cell r="Q31"/>
          <cell r="R31">
            <v>2015</v>
          </cell>
          <cell r="S31" t="str">
            <v>Naturelle</v>
          </cell>
          <cell r="T31"/>
        </row>
        <row r="32">
          <cell r="A32" t="str">
            <v>FRDL61</v>
          </cell>
          <cell r="B32" t="str">
            <v>Aiguebelette</v>
          </cell>
          <cell r="C32" t="str">
            <v>N4</v>
          </cell>
          <cell r="D32">
            <v>374</v>
          </cell>
          <cell r="E32">
            <v>45.542160000000003</v>
          </cell>
          <cell r="F32">
            <v>5.7942900000000002</v>
          </cell>
          <cell r="G32" t="str">
            <v>74</v>
          </cell>
          <cell r="H32">
            <v>32.1</v>
          </cell>
          <cell r="I32">
            <v>1</v>
          </cell>
          <cell r="J32"/>
          <cell r="K32"/>
          <cell r="L32"/>
          <cell r="M32">
            <v>5.17</v>
          </cell>
          <cell r="N32">
            <v>517</v>
          </cell>
          <cell r="O32" t="str">
            <v>LP</v>
          </cell>
          <cell r="P32" t="str">
            <v>1095</v>
          </cell>
          <cell r="Q32">
            <v>166</v>
          </cell>
          <cell r="R32">
            <v>2015</v>
          </cell>
          <cell r="S32" t="str">
            <v>Naturelle</v>
          </cell>
          <cell r="T32"/>
        </row>
        <row r="33">
          <cell r="A33" t="str">
            <v>FRDL25</v>
          </cell>
          <cell r="B33" t="str">
            <v>Ilay (lac d' )</v>
          </cell>
          <cell r="C33" t="str">
            <v>N4</v>
          </cell>
          <cell r="D33">
            <v>774</v>
          </cell>
          <cell r="E33">
            <v>46.625869999999999</v>
          </cell>
          <cell r="F33">
            <v>5.8966799999999999</v>
          </cell>
          <cell r="G33" t="str">
            <v>32</v>
          </cell>
          <cell r="H33">
            <v>10.8</v>
          </cell>
          <cell r="I33">
            <v>1</v>
          </cell>
          <cell r="J33"/>
          <cell r="K33"/>
          <cell r="L33"/>
          <cell r="M33">
            <v>0.71</v>
          </cell>
          <cell r="N33">
            <v>71</v>
          </cell>
          <cell r="O33" t="str">
            <v>LP</v>
          </cell>
          <cell r="P33" t="str">
            <v>330</v>
          </cell>
          <cell r="Q33">
            <v>7.7</v>
          </cell>
          <cell r="R33">
            <v>2015</v>
          </cell>
          <cell r="S33" t="str">
            <v>Naturelle</v>
          </cell>
          <cell r="T33"/>
        </row>
        <row r="34">
          <cell r="A34" t="str">
            <v>FRDL30</v>
          </cell>
          <cell r="B34" t="str">
            <v>Grand maclu (lac du )</v>
          </cell>
          <cell r="C34" t="str">
            <v>N4</v>
          </cell>
          <cell r="D34">
            <v>779</v>
          </cell>
          <cell r="E34">
            <v>46.625439999999998</v>
          </cell>
          <cell r="F34">
            <v>5.9073599999999997</v>
          </cell>
          <cell r="G34" t="str">
            <v>24</v>
          </cell>
          <cell r="H34">
            <v>11.6</v>
          </cell>
          <cell r="I34"/>
          <cell r="J34"/>
          <cell r="K34">
            <v>1</v>
          </cell>
          <cell r="L34"/>
          <cell r="M34">
            <v>0.23</v>
          </cell>
          <cell r="N34">
            <v>23</v>
          </cell>
          <cell r="O34" t="str">
            <v>LP</v>
          </cell>
          <cell r="P34" t="str">
            <v>&gt;60j</v>
          </cell>
          <cell r="Q34">
            <v>2.66</v>
          </cell>
          <cell r="R34">
            <v>2015</v>
          </cell>
          <cell r="S34" t="str">
            <v>Naturelle</v>
          </cell>
          <cell r="T34"/>
        </row>
        <row r="35">
          <cell r="A35" t="str">
            <v>FRDL22</v>
          </cell>
          <cell r="B35" t="str">
            <v>Chalain (lac de )</v>
          </cell>
          <cell r="C35" t="str">
            <v>N4</v>
          </cell>
          <cell r="D35">
            <v>488</v>
          </cell>
          <cell r="E35">
            <v>46.67</v>
          </cell>
          <cell r="F35">
            <v>5.7930799999999998</v>
          </cell>
          <cell r="G35">
            <v>32</v>
          </cell>
          <cell r="H35">
            <v>22</v>
          </cell>
          <cell r="I35">
            <v>1</v>
          </cell>
          <cell r="J35">
            <v>1</v>
          </cell>
          <cell r="K35"/>
          <cell r="L35"/>
          <cell r="M35">
            <v>2.2000000000000002</v>
          </cell>
          <cell r="N35">
            <v>220.00000000000003</v>
          </cell>
          <cell r="O35" t="str">
            <v>LP</v>
          </cell>
          <cell r="P35" t="str">
            <v>315</v>
          </cell>
          <cell r="Q35">
            <v>48.5</v>
          </cell>
          <cell r="R35">
            <v>2015</v>
          </cell>
          <cell r="S35" t="str">
            <v>Naturelle</v>
          </cell>
          <cell r="T35"/>
        </row>
        <row r="36">
          <cell r="A36" t="str">
            <v>FRDL27</v>
          </cell>
          <cell r="B36" t="str">
            <v>Val (lac du)</v>
          </cell>
          <cell r="C36" t="str">
            <v>N4</v>
          </cell>
          <cell r="D36">
            <v>505</v>
          </cell>
          <cell r="E36">
            <v>46.62473</v>
          </cell>
          <cell r="F36">
            <v>5.8157800000000002</v>
          </cell>
          <cell r="G36">
            <v>25</v>
          </cell>
          <cell r="H36">
            <v>16.899999999999999</v>
          </cell>
          <cell r="I36">
            <v>1</v>
          </cell>
          <cell r="J36"/>
          <cell r="K36"/>
          <cell r="L36"/>
          <cell r="M36">
            <v>0.48</v>
          </cell>
          <cell r="N36">
            <v>48</v>
          </cell>
          <cell r="O36" t="str">
            <v>LP</v>
          </cell>
          <cell r="P36">
            <v>55</v>
          </cell>
          <cell r="Q36"/>
          <cell r="R36">
            <v>2021</v>
          </cell>
          <cell r="S36" t="str">
            <v>Naturelle</v>
          </cell>
          <cell r="T36"/>
        </row>
        <row r="37">
          <cell r="A37" t="str">
            <v>FRDL17</v>
          </cell>
          <cell r="B37" t="str">
            <v>Coiselet (de )</v>
          </cell>
          <cell r="C37" t="str">
            <v>A3</v>
          </cell>
          <cell r="D37">
            <v>304</v>
          </cell>
          <cell r="E37">
            <v>46.327939999999998</v>
          </cell>
          <cell r="F37">
            <v>5.6173099999999998</v>
          </cell>
          <cell r="G37" t="str">
            <v>22</v>
          </cell>
          <cell r="H37">
            <v>11.6</v>
          </cell>
          <cell r="I37"/>
          <cell r="J37">
            <v>1</v>
          </cell>
          <cell r="K37"/>
          <cell r="L37"/>
          <cell r="M37">
            <v>3.02</v>
          </cell>
          <cell r="N37">
            <v>302</v>
          </cell>
          <cell r="O37" t="str">
            <v>LP</v>
          </cell>
          <cell r="P37" t="str">
            <v>6</v>
          </cell>
          <cell r="Q37">
            <v>35</v>
          </cell>
          <cell r="R37">
            <v>2021</v>
          </cell>
          <cell r="S37" t="str">
            <v>Artificielle</v>
          </cell>
          <cell r="T37" t="str">
            <v>MEFM</v>
          </cell>
        </row>
        <row r="38">
          <cell r="A38" t="str">
            <v>FRDL42</v>
          </cell>
          <cell r="B38" t="str">
            <v>Cize-Bolozon (de )</v>
          </cell>
          <cell r="C38" t="str">
            <v>A2</v>
          </cell>
          <cell r="D38">
            <v>283</v>
          </cell>
          <cell r="E38">
            <v>46.267310000000002</v>
          </cell>
          <cell r="F38">
            <v>5.5282999999999998</v>
          </cell>
          <cell r="G38" t="str">
            <v>15.5</v>
          </cell>
          <cell r="H38">
            <v>8.4</v>
          </cell>
          <cell r="I38"/>
          <cell r="J38">
            <v>1</v>
          </cell>
          <cell r="K38"/>
          <cell r="L38"/>
          <cell r="M38">
            <v>2.38</v>
          </cell>
          <cell r="N38">
            <v>238</v>
          </cell>
          <cell r="O38" t="str">
            <v>L</v>
          </cell>
          <cell r="P38" t="str">
            <v>2</v>
          </cell>
          <cell r="Q38">
            <v>20</v>
          </cell>
          <cell r="R38">
            <v>2021</v>
          </cell>
          <cell r="S38" t="str">
            <v>Artificielle</v>
          </cell>
          <cell r="T38" t="str">
            <v>MEFM</v>
          </cell>
        </row>
        <row r="39">
          <cell r="A39" t="str">
            <v>FRDL26</v>
          </cell>
          <cell r="B39" t="str">
            <v>Clairvaux (Grand lac)</v>
          </cell>
          <cell r="C39" t="str">
            <v>N4</v>
          </cell>
          <cell r="D39">
            <v>525</v>
          </cell>
          <cell r="E39">
            <v>46.565689999999996</v>
          </cell>
          <cell r="F39">
            <v>5.7492000000000001</v>
          </cell>
          <cell r="G39" t="str">
            <v>21,5</v>
          </cell>
          <cell r="H39">
            <v>8.9</v>
          </cell>
          <cell r="I39">
            <v>1</v>
          </cell>
          <cell r="J39"/>
          <cell r="K39"/>
          <cell r="L39"/>
          <cell r="M39">
            <v>0.56000000000000005</v>
          </cell>
          <cell r="N39">
            <v>56.000000000000007</v>
          </cell>
          <cell r="O39" t="str">
            <v>LP</v>
          </cell>
          <cell r="P39" t="str">
            <v>105</v>
          </cell>
          <cell r="Q39">
            <v>5</v>
          </cell>
          <cell r="R39">
            <v>2021</v>
          </cell>
          <cell r="S39" t="str">
            <v>Naturelle</v>
          </cell>
          <cell r="T39"/>
        </row>
        <row r="40">
          <cell r="A40" t="str">
            <v>FRDL19</v>
          </cell>
          <cell r="B40" t="str">
            <v>Etival (grand lac )</v>
          </cell>
          <cell r="C40" t="str">
            <v>N3</v>
          </cell>
          <cell r="D40">
            <v>794</v>
          </cell>
          <cell r="E40">
            <v>46.50291</v>
          </cell>
          <cell r="F40">
            <v>5.8040599999999998</v>
          </cell>
          <cell r="G40" t="str">
            <v>9.5</v>
          </cell>
          <cell r="H40">
            <v>4.5999999999999996</v>
          </cell>
          <cell r="I40"/>
          <cell r="J40"/>
          <cell r="K40">
            <v>1</v>
          </cell>
          <cell r="L40"/>
          <cell r="M40">
            <v>0.15</v>
          </cell>
          <cell r="N40">
            <v>15</v>
          </cell>
          <cell r="O40" t="str">
            <v>L</v>
          </cell>
          <cell r="P40" t="str">
            <v>&gt;60j</v>
          </cell>
          <cell r="Q40"/>
          <cell r="R40">
            <v>2015</v>
          </cell>
          <cell r="S40" t="str">
            <v>Naturelle</v>
          </cell>
          <cell r="T40"/>
        </row>
        <row r="41">
          <cell r="A41" t="str">
            <v>FRDL16</v>
          </cell>
          <cell r="B41" t="str">
            <v>Vouglans (lac de )</v>
          </cell>
          <cell r="C41" t="str">
            <v>A3</v>
          </cell>
          <cell r="D41">
            <v>429</v>
          </cell>
          <cell r="E41">
            <v>46.432729999999999</v>
          </cell>
          <cell r="F41">
            <v>5.68485</v>
          </cell>
          <cell r="G41" t="str">
            <v>100</v>
          </cell>
          <cell r="H41">
            <v>38</v>
          </cell>
          <cell r="I41">
            <v>1</v>
          </cell>
          <cell r="J41">
            <v>1</v>
          </cell>
          <cell r="K41"/>
          <cell r="L41"/>
          <cell r="M41">
            <v>15.93</v>
          </cell>
          <cell r="N41">
            <v>1593</v>
          </cell>
          <cell r="O41" t="str">
            <v>LP</v>
          </cell>
          <cell r="P41" t="str">
            <v>184</v>
          </cell>
          <cell r="Q41">
            <v>605</v>
          </cell>
          <cell r="R41">
            <v>2015</v>
          </cell>
          <cell r="S41" t="str">
            <v>Artificielle</v>
          </cell>
          <cell r="T41" t="str">
            <v>MEFM</v>
          </cell>
        </row>
        <row r="42">
          <cell r="A42" t="str">
            <v>FRDL24</v>
          </cell>
          <cell r="B42" t="str">
            <v>Rousses (lac des )</v>
          </cell>
          <cell r="C42" t="str">
            <v>N4</v>
          </cell>
          <cell r="D42">
            <v>1059</v>
          </cell>
          <cell r="E42">
            <v>46.503599999999999</v>
          </cell>
          <cell r="F42">
            <v>6.0901500000000004</v>
          </cell>
          <cell r="G42">
            <v>21</v>
          </cell>
          <cell r="H42">
            <v>7.7</v>
          </cell>
          <cell r="I42">
            <v>1</v>
          </cell>
          <cell r="J42">
            <v>1</v>
          </cell>
          <cell r="K42"/>
          <cell r="L42"/>
          <cell r="M42">
            <v>0.9</v>
          </cell>
          <cell r="N42">
            <v>90</v>
          </cell>
          <cell r="O42" t="str">
            <v>LP</v>
          </cell>
          <cell r="P42" t="str">
            <v>&gt;60j</v>
          </cell>
          <cell r="Q42">
            <v>6.9</v>
          </cell>
          <cell r="R42">
            <v>2015</v>
          </cell>
          <cell r="S42" t="str">
            <v>Naturelle</v>
          </cell>
          <cell r="T42"/>
        </row>
        <row r="43">
          <cell r="A43" t="str">
            <v>FRDL23</v>
          </cell>
          <cell r="B43" t="str">
            <v>Abbaye (l' )</v>
          </cell>
          <cell r="C43" t="str">
            <v>N4</v>
          </cell>
          <cell r="D43">
            <v>879</v>
          </cell>
          <cell r="E43">
            <v>46.52946</v>
          </cell>
          <cell r="F43">
            <v>5.9111200000000004</v>
          </cell>
          <cell r="G43" t="str">
            <v>19.5</v>
          </cell>
          <cell r="H43">
            <v>7.1</v>
          </cell>
          <cell r="I43">
            <v>1</v>
          </cell>
          <cell r="J43">
            <v>1</v>
          </cell>
          <cell r="K43"/>
          <cell r="L43"/>
          <cell r="M43">
            <v>0.82</v>
          </cell>
          <cell r="N43">
            <v>82</v>
          </cell>
          <cell r="O43" t="str">
            <v>LP</v>
          </cell>
          <cell r="P43" t="str">
            <v>345 - 2 ans</v>
          </cell>
          <cell r="Q43">
            <v>5.8</v>
          </cell>
          <cell r="R43">
            <v>2015</v>
          </cell>
          <cell r="S43" t="str">
            <v>Naturelle</v>
          </cell>
          <cell r="T43"/>
        </row>
        <row r="44">
          <cell r="A44" t="str">
            <v>FRDL47</v>
          </cell>
          <cell r="B44" t="str">
            <v>Nantua (lac de )</v>
          </cell>
          <cell r="C44" t="str">
            <v>N4</v>
          </cell>
          <cell r="D44">
            <v>475</v>
          </cell>
          <cell r="E44">
            <v>46.161169999999998</v>
          </cell>
          <cell r="F44">
            <v>5.5881100000000004</v>
          </cell>
          <cell r="G44" t="str">
            <v>42.8</v>
          </cell>
          <cell r="H44">
            <v>30.2</v>
          </cell>
          <cell r="I44">
            <v>1</v>
          </cell>
          <cell r="J44">
            <v>1</v>
          </cell>
          <cell r="K44"/>
          <cell r="L44"/>
          <cell r="M44">
            <v>1.33</v>
          </cell>
          <cell r="N44">
            <v>133</v>
          </cell>
          <cell r="O44" t="str">
            <v>LP</v>
          </cell>
          <cell r="P44" t="str">
            <v>251</v>
          </cell>
          <cell r="Q44">
            <v>40.1</v>
          </cell>
          <cell r="R44">
            <v>2021</v>
          </cell>
          <cell r="S44" t="str">
            <v>Naturelle</v>
          </cell>
          <cell r="T44"/>
        </row>
        <row r="45">
          <cell r="A45" t="str">
            <v>FRDL43</v>
          </cell>
          <cell r="B45" t="str">
            <v>Charmines-Moux (de )</v>
          </cell>
          <cell r="C45" t="str">
            <v>A2</v>
          </cell>
          <cell r="D45">
            <v>381</v>
          </cell>
          <cell r="E45">
            <v>46.255339999999997</v>
          </cell>
          <cell r="F45">
            <v>5.5597200000000004</v>
          </cell>
          <cell r="G45" t="str">
            <v>22</v>
          </cell>
          <cell r="H45">
            <v>6.4</v>
          </cell>
          <cell r="I45"/>
          <cell r="J45">
            <v>1</v>
          </cell>
          <cell r="K45"/>
          <cell r="L45"/>
          <cell r="M45">
            <v>0.72</v>
          </cell>
          <cell r="N45">
            <v>72</v>
          </cell>
          <cell r="O45" t="str">
            <v>L</v>
          </cell>
          <cell r="P45" t="str">
            <v>7</v>
          </cell>
          <cell r="Q45">
            <v>4.63</v>
          </cell>
          <cell r="R45">
            <v>2015</v>
          </cell>
          <cell r="S45" t="str">
            <v>Artificielle</v>
          </cell>
          <cell r="T45" t="str">
            <v>MEFM</v>
          </cell>
        </row>
        <row r="46">
          <cell r="A46" t="str">
            <v>FRDL44</v>
          </cell>
          <cell r="B46" t="str">
            <v>Allement (lac d' )</v>
          </cell>
          <cell r="C46" t="str">
            <v>A3</v>
          </cell>
          <cell r="D46">
            <v>268</v>
          </cell>
          <cell r="E46">
            <v>46.14913</v>
          </cell>
          <cell r="F46">
            <v>5.44339</v>
          </cell>
          <cell r="G46" t="str">
            <v>19.5</v>
          </cell>
          <cell r="H46">
            <v>11</v>
          </cell>
          <cell r="I46"/>
          <cell r="J46">
            <v>1</v>
          </cell>
          <cell r="K46"/>
          <cell r="L46"/>
          <cell r="M46">
            <v>2.27</v>
          </cell>
          <cell r="N46">
            <v>227</v>
          </cell>
          <cell r="O46" t="str">
            <v>LP</v>
          </cell>
          <cell r="P46" t="str">
            <v>2</v>
          </cell>
          <cell r="Q46">
            <v>25</v>
          </cell>
          <cell r="R46">
            <v>2021</v>
          </cell>
          <cell r="S46" t="str">
            <v>Artificielle</v>
          </cell>
          <cell r="T46" t="str">
            <v>MEFM</v>
          </cell>
        </row>
        <row r="47">
          <cell r="A47" t="str">
            <v>FRDL37</v>
          </cell>
          <cell r="B47" t="str">
            <v>Chassagne (de )</v>
          </cell>
          <cell r="C47" t="str">
            <v>A13a</v>
          </cell>
          <cell r="D47">
            <v>295</v>
          </cell>
          <cell r="E47">
            <v>45.99221</v>
          </cell>
          <cell r="F47">
            <v>5.2046599999999996</v>
          </cell>
          <cell r="G47" t="str">
            <v>2.3</v>
          </cell>
          <cell r="H47"/>
          <cell r="I47" t="str">
            <v>Ce n'est plus une masse d'eau DCE (référentiel 2016)</v>
          </cell>
          <cell r="J47"/>
          <cell r="K47"/>
          <cell r="L47"/>
          <cell r="M47">
            <v>0.56999999999999995</v>
          </cell>
          <cell r="N47">
            <v>56.999999999999993</v>
          </cell>
          <cell r="O47" t="str">
            <v>L</v>
          </cell>
          <cell r="P47" t="str">
            <v>&gt;60j</v>
          </cell>
          <cell r="Q47"/>
          <cell r="R47">
            <v>2015</v>
          </cell>
          <cell r="S47" t="str">
            <v>Artificielle</v>
          </cell>
          <cell r="T47" t="str">
            <v>MEA</v>
          </cell>
        </row>
        <row r="48">
          <cell r="A48" t="str">
            <v>FRDL49</v>
          </cell>
          <cell r="B48" t="str">
            <v>Grand-large (du )</v>
          </cell>
          <cell r="C48" t="str">
            <v>A14</v>
          </cell>
          <cell r="D48">
            <v>180</v>
          </cell>
          <cell r="E48">
            <v>45.783079999999998</v>
          </cell>
          <cell r="F48">
            <v>4.9787299999999997</v>
          </cell>
          <cell r="G48" t="str">
            <v>3.7</v>
          </cell>
          <cell r="H48">
            <v>1.6</v>
          </cell>
          <cell r="I48"/>
          <cell r="J48">
            <v>1</v>
          </cell>
          <cell r="K48"/>
          <cell r="L48"/>
          <cell r="M48">
            <v>1.45</v>
          </cell>
          <cell r="N48">
            <v>145</v>
          </cell>
          <cell r="O48" t="str">
            <v>L</v>
          </cell>
          <cell r="P48" t="str">
            <v>&lt;60j</v>
          </cell>
          <cell r="Q48"/>
          <cell r="R48">
            <v>2015</v>
          </cell>
          <cell r="S48" t="str">
            <v>Artificielle</v>
          </cell>
          <cell r="T48" t="str">
            <v>MEA</v>
          </cell>
        </row>
        <row r="49">
          <cell r="A49" t="str">
            <v>FRDL50</v>
          </cell>
          <cell r="B49" t="str">
            <v>Eaux bleues (des )</v>
          </cell>
          <cell r="C49" t="str">
            <v>A16</v>
          </cell>
          <cell r="D49">
            <v>170</v>
          </cell>
          <cell r="E49">
            <v>45.799250000000001</v>
          </cell>
          <cell r="F49">
            <v>4.9530099999999999</v>
          </cell>
          <cell r="G49" t="str">
            <v>7</v>
          </cell>
          <cell r="H49">
            <v>2.8</v>
          </cell>
          <cell r="I49">
            <v>1</v>
          </cell>
          <cell r="J49">
            <v>1</v>
          </cell>
          <cell r="K49"/>
          <cell r="L49"/>
          <cell r="M49">
            <v>2.4700000000000002</v>
          </cell>
          <cell r="N49">
            <v>247.00000000000003</v>
          </cell>
          <cell r="O49" t="str">
            <v>L</v>
          </cell>
          <cell r="P49" t="str">
            <v>30</v>
          </cell>
          <cell r="Q49">
            <v>7</v>
          </cell>
          <cell r="R49">
            <v>2015</v>
          </cell>
          <cell r="S49" t="str">
            <v>Artificielle</v>
          </cell>
          <cell r="T49" t="str">
            <v>MEA</v>
          </cell>
        </row>
        <row r="50">
          <cell r="A50" t="str">
            <v>FRDL52</v>
          </cell>
          <cell r="B50" t="str">
            <v>Drapeau (du )</v>
          </cell>
          <cell r="C50" t="str">
            <v>A16</v>
          </cell>
          <cell r="D50">
            <v>170</v>
          </cell>
          <cell r="E50">
            <v>45.806089999999998</v>
          </cell>
          <cell r="F50">
            <v>4.9776600000000002</v>
          </cell>
          <cell r="G50" t="str">
            <v>7</v>
          </cell>
          <cell r="H50">
            <v>3</v>
          </cell>
          <cell r="I50"/>
          <cell r="J50">
            <v>1</v>
          </cell>
          <cell r="K50"/>
          <cell r="L50"/>
          <cell r="M50">
            <v>0.61</v>
          </cell>
          <cell r="N50">
            <v>61</v>
          </cell>
          <cell r="O50" t="str">
            <v>L</v>
          </cell>
          <cell r="P50" t="str">
            <v>130</v>
          </cell>
          <cell r="Q50"/>
          <cell r="R50">
            <v>2015</v>
          </cell>
          <cell r="S50" t="str">
            <v>Artificielle</v>
          </cell>
          <cell r="T50" t="str">
            <v>MEA</v>
          </cell>
        </row>
        <row r="51">
          <cell r="A51" t="str">
            <v>FRDL86</v>
          </cell>
          <cell r="B51" t="str">
            <v>Devesset (lac de )</v>
          </cell>
          <cell r="C51" t="str">
            <v>A5</v>
          </cell>
          <cell r="D51">
            <v>1074</v>
          </cell>
          <cell r="E51">
            <v>45.051760000000002</v>
          </cell>
          <cell r="F51">
            <v>4.3902700000000001</v>
          </cell>
          <cell r="G51" t="str">
            <v>16</v>
          </cell>
          <cell r="H51">
            <v>4.8</v>
          </cell>
          <cell r="I51"/>
          <cell r="J51">
            <v>1</v>
          </cell>
          <cell r="K51"/>
          <cell r="L51"/>
          <cell r="M51">
            <v>0.48</v>
          </cell>
          <cell r="N51">
            <v>48</v>
          </cell>
          <cell r="O51" t="str">
            <v>LP</v>
          </cell>
          <cell r="P51" t="str">
            <v>330</v>
          </cell>
          <cell r="Q51">
            <v>2.2999999999999998</v>
          </cell>
          <cell r="R51">
            <v>2015</v>
          </cell>
          <cell r="S51" t="str">
            <v>Artificielle</v>
          </cell>
          <cell r="T51" t="str">
            <v>MEFM</v>
          </cell>
        </row>
        <row r="52">
          <cell r="A52" t="str">
            <v>FRDL87</v>
          </cell>
          <cell r="B52" t="str">
            <v>Villefort (lac de )</v>
          </cell>
          <cell r="C52" t="str">
            <v>A10</v>
          </cell>
          <cell r="D52">
            <v>610</v>
          </cell>
          <cell r="E52">
            <v>44.446240000000003</v>
          </cell>
          <cell r="F52">
            <v>3.91412</v>
          </cell>
          <cell r="G52" t="str">
            <v>75</v>
          </cell>
          <cell r="H52">
            <v>21.8</v>
          </cell>
          <cell r="I52"/>
          <cell r="J52">
            <v>1</v>
          </cell>
          <cell r="K52"/>
          <cell r="L52"/>
          <cell r="M52">
            <v>1.27</v>
          </cell>
          <cell r="N52">
            <v>127</v>
          </cell>
          <cell r="O52" t="str">
            <v>LP</v>
          </cell>
          <cell r="P52" t="str">
            <v>96</v>
          </cell>
          <cell r="Q52">
            <v>27.7</v>
          </cell>
          <cell r="R52">
            <v>2015</v>
          </cell>
          <cell r="S52" t="str">
            <v>Artificielle</v>
          </cell>
          <cell r="T52" t="str">
            <v>MEFM</v>
          </cell>
        </row>
        <row r="53">
          <cell r="A53" t="str">
            <v>FRDL88</v>
          </cell>
          <cell r="B53" t="str">
            <v>Puylaurent (retenue de )</v>
          </cell>
          <cell r="C53" t="str">
            <v>A5</v>
          </cell>
          <cell r="D53">
            <v>939</v>
          </cell>
          <cell r="E53">
            <v>44.514420000000001</v>
          </cell>
          <cell r="F53">
            <v>3.87656</v>
          </cell>
          <cell r="G53" t="str">
            <v>58.0</v>
          </cell>
          <cell r="H53">
            <v>24</v>
          </cell>
          <cell r="I53"/>
          <cell r="J53">
            <v>1</v>
          </cell>
          <cell r="K53"/>
          <cell r="L53"/>
          <cell r="M53">
            <v>0.5</v>
          </cell>
          <cell r="N53">
            <v>50</v>
          </cell>
          <cell r="O53" t="str">
            <v>LP</v>
          </cell>
          <cell r="P53" t="str">
            <v>66 : estimation STE</v>
          </cell>
          <cell r="Q53">
            <v>12.02</v>
          </cell>
          <cell r="R53">
            <v>2015</v>
          </cell>
          <cell r="S53" t="str">
            <v>Artificielle</v>
          </cell>
          <cell r="T53" t="str">
            <v>MEFM</v>
          </cell>
        </row>
        <row r="54">
          <cell r="A54" t="str">
            <v>FRDL55</v>
          </cell>
          <cell r="B54" t="str">
            <v>Chevril (lac du )</v>
          </cell>
          <cell r="C54" t="str">
            <v>A1</v>
          </cell>
          <cell r="D54">
            <v>1790</v>
          </cell>
          <cell r="E54">
            <v>45.483960000000003</v>
          </cell>
          <cell r="F54">
            <v>6.9382200000000003</v>
          </cell>
          <cell r="G54" t="str">
            <v>180</v>
          </cell>
          <cell r="H54">
            <v>95.1</v>
          </cell>
          <cell r="I54">
            <v>1</v>
          </cell>
          <cell r="J54"/>
          <cell r="K54"/>
          <cell r="L54"/>
          <cell r="M54">
            <v>2.4700000000000002</v>
          </cell>
          <cell r="N54">
            <v>247.00000000000003</v>
          </cell>
          <cell r="O54" t="str">
            <v>P</v>
          </cell>
          <cell r="P54" t="str">
            <v>240</v>
          </cell>
          <cell r="Q54">
            <v>235</v>
          </cell>
          <cell r="R54">
            <v>2015</v>
          </cell>
          <cell r="S54" t="str">
            <v>Artificielle</v>
          </cell>
          <cell r="T54" t="str">
            <v>MEFM</v>
          </cell>
        </row>
        <row r="55">
          <cell r="A55" t="str">
            <v>FRDL54</v>
          </cell>
          <cell r="B55" t="str">
            <v>Roselend (lac de )</v>
          </cell>
          <cell r="C55" t="str">
            <v>A1</v>
          </cell>
          <cell r="D55">
            <v>1559</v>
          </cell>
          <cell r="E55">
            <v>45.68421</v>
          </cell>
          <cell r="F55">
            <v>6.6343699999999997</v>
          </cell>
          <cell r="G55" t="str">
            <v>150</v>
          </cell>
          <cell r="H55">
            <v>67</v>
          </cell>
          <cell r="I55">
            <v>1</v>
          </cell>
          <cell r="J55"/>
          <cell r="K55"/>
          <cell r="L55"/>
          <cell r="M55">
            <v>3.15</v>
          </cell>
          <cell r="N55">
            <v>315</v>
          </cell>
          <cell r="O55" t="str">
            <v>P</v>
          </cell>
          <cell r="P55" t="str">
            <v>1024</v>
          </cell>
          <cell r="Q55">
            <v>211</v>
          </cell>
          <cell r="R55">
            <v>2015</v>
          </cell>
          <cell r="S55" t="str">
            <v>Artificielle</v>
          </cell>
          <cell r="T55" t="str">
            <v>MEFM</v>
          </cell>
        </row>
        <row r="56">
          <cell r="A56" t="str">
            <v>FRDL57</v>
          </cell>
          <cell r="B56" t="str">
            <v>Girotte (de la )</v>
          </cell>
          <cell r="C56" t="str">
            <v>A1</v>
          </cell>
          <cell r="D56">
            <v>1753</v>
          </cell>
          <cell r="E56">
            <v>45.759630000000001</v>
          </cell>
          <cell r="F56">
            <v>6.6489500000000001</v>
          </cell>
          <cell r="G56" t="str">
            <v>117</v>
          </cell>
          <cell r="H56">
            <v>67.599999999999994</v>
          </cell>
          <cell r="I56"/>
          <cell r="J56"/>
          <cell r="K56"/>
          <cell r="L56">
            <v>1</v>
          </cell>
          <cell r="M56">
            <v>0.74</v>
          </cell>
          <cell r="N56">
            <v>74</v>
          </cell>
          <cell r="O56" t="str">
            <v>P</v>
          </cell>
          <cell r="P56" t="str">
            <v>96</v>
          </cell>
          <cell r="Q56">
            <v>50</v>
          </cell>
          <cell r="R56">
            <v>2015</v>
          </cell>
          <cell r="S56" t="str">
            <v>Artificielle</v>
          </cell>
          <cell r="T56" t="str">
            <v>MEFM</v>
          </cell>
        </row>
        <row r="57">
          <cell r="A57" t="str">
            <v>FRDL56</v>
          </cell>
          <cell r="B57" t="str">
            <v>Bissorte (lac de )</v>
          </cell>
          <cell r="C57" t="str">
            <v>A1</v>
          </cell>
          <cell r="D57">
            <v>2082</v>
          </cell>
          <cell r="E57">
            <v>45.171779999999998</v>
          </cell>
          <cell r="F57">
            <v>6.5750200000000003</v>
          </cell>
          <cell r="G57" t="str">
            <v>55</v>
          </cell>
          <cell r="H57">
            <v>34.6</v>
          </cell>
          <cell r="I57"/>
          <cell r="J57"/>
          <cell r="K57"/>
          <cell r="L57">
            <v>1</v>
          </cell>
          <cell r="M57">
            <v>1.1499999999999999</v>
          </cell>
          <cell r="N57">
            <v>114.99999999999999</v>
          </cell>
          <cell r="O57" t="str">
            <v>P</v>
          </cell>
          <cell r="P57" t="str">
            <v>70</v>
          </cell>
          <cell r="Q57">
            <v>39.799999999999997</v>
          </cell>
          <cell r="R57">
            <v>2015</v>
          </cell>
          <cell r="S57" t="str">
            <v>Artificielle</v>
          </cell>
          <cell r="T57" t="str">
            <v>MEFM</v>
          </cell>
        </row>
        <row r="58">
          <cell r="A58" t="str">
            <v>FRDL73</v>
          </cell>
          <cell r="B58" t="str">
            <v>Cheylas (bassin du)</v>
          </cell>
          <cell r="C58" t="str">
            <v>A8</v>
          </cell>
          <cell r="D58">
            <v>246</v>
          </cell>
          <cell r="E58">
            <v>45.383000000000003</v>
          </cell>
          <cell r="F58">
            <v>5.9882099999999996</v>
          </cell>
          <cell r="G58">
            <v>10</v>
          </cell>
          <cell r="H58"/>
          <cell r="I58" t="str">
            <v>Ce n'est plus une masse d'eau DCE (référentiel 2016)</v>
          </cell>
          <cell r="J58"/>
          <cell r="K58"/>
          <cell r="L58"/>
          <cell r="M58">
            <v>0.48</v>
          </cell>
          <cell r="N58">
            <v>48</v>
          </cell>
          <cell r="O58" t="str">
            <v>L</v>
          </cell>
          <cell r="P58" t="str">
            <v>3 (estimé)</v>
          </cell>
          <cell r="Q58"/>
          <cell r="R58">
            <v>2015</v>
          </cell>
          <cell r="S58" t="str">
            <v>Artificielle</v>
          </cell>
          <cell r="T58" t="str">
            <v>MEA</v>
          </cell>
        </row>
        <row r="59">
          <cell r="A59" t="str">
            <v>FRDL72</v>
          </cell>
          <cell r="B59" t="str">
            <v>Saint-Pierre-Cognet (retenue de )</v>
          </cell>
          <cell r="C59" t="str">
            <v>A3</v>
          </cell>
          <cell r="D59">
            <v>580</v>
          </cell>
          <cell r="E59">
            <v>44.860619999999997</v>
          </cell>
          <cell r="F59">
            <v>5.8306399999999998</v>
          </cell>
          <cell r="G59" t="str">
            <v>75</v>
          </cell>
          <cell r="H59">
            <v>26.2</v>
          </cell>
          <cell r="I59"/>
          <cell r="J59">
            <v>1</v>
          </cell>
          <cell r="K59"/>
          <cell r="L59"/>
          <cell r="M59">
            <v>1.07</v>
          </cell>
          <cell r="N59">
            <v>107</v>
          </cell>
          <cell r="O59" t="str">
            <v>LP</v>
          </cell>
          <cell r="P59" t="str">
            <v>9</v>
          </cell>
          <cell r="Q59">
            <v>28</v>
          </cell>
          <cell r="R59">
            <v>2015</v>
          </cell>
          <cell r="S59" t="str">
            <v>Artificielle</v>
          </cell>
          <cell r="T59" t="str">
            <v>MEFM</v>
          </cell>
        </row>
        <row r="60">
          <cell r="A60" t="str">
            <v>FRDL70</v>
          </cell>
          <cell r="B60" t="str">
            <v>Sautet (lac du )</v>
          </cell>
          <cell r="C60" t="str">
            <v>A3</v>
          </cell>
          <cell r="D60">
            <v>765</v>
          </cell>
          <cell r="E60">
            <v>44.811219999999999</v>
          </cell>
          <cell r="F60">
            <v>5.9379499999999998</v>
          </cell>
          <cell r="G60" t="str">
            <v>115</v>
          </cell>
          <cell r="H60">
            <v>34.1</v>
          </cell>
          <cell r="I60">
            <v>1</v>
          </cell>
          <cell r="J60"/>
          <cell r="K60"/>
          <cell r="L60"/>
          <cell r="M60">
            <v>3.17</v>
          </cell>
          <cell r="N60">
            <v>317</v>
          </cell>
          <cell r="O60" t="str">
            <v>LP</v>
          </cell>
          <cell r="P60" t="str">
            <v>39</v>
          </cell>
          <cell r="Q60">
            <v>108</v>
          </cell>
          <cell r="R60">
            <v>2015</v>
          </cell>
          <cell r="S60" t="str">
            <v>Artificielle</v>
          </cell>
          <cell r="T60" t="str">
            <v>MEFM</v>
          </cell>
        </row>
        <row r="61">
          <cell r="A61" t="str">
            <v>FRDL69</v>
          </cell>
          <cell r="B61" t="str">
            <v>Monteynard- Avignonet</v>
          </cell>
          <cell r="C61" t="str">
            <v>A3</v>
          </cell>
          <cell r="D61">
            <v>490</v>
          </cell>
          <cell r="E61">
            <v>44.882599999999996</v>
          </cell>
          <cell r="F61">
            <v>5.6819100000000002</v>
          </cell>
          <cell r="G61" t="str">
            <v>135</v>
          </cell>
          <cell r="H61">
            <v>53.3</v>
          </cell>
          <cell r="I61">
            <v>1</v>
          </cell>
          <cell r="J61">
            <v>1</v>
          </cell>
          <cell r="K61"/>
          <cell r="L61"/>
          <cell r="M61">
            <v>5.07</v>
          </cell>
          <cell r="N61">
            <v>507</v>
          </cell>
          <cell r="O61" t="str">
            <v>LP</v>
          </cell>
          <cell r="P61" t="str">
            <v>55</v>
          </cell>
          <cell r="Q61">
            <v>270</v>
          </cell>
          <cell r="R61">
            <v>2015</v>
          </cell>
          <cell r="S61" t="str">
            <v>Artificielle</v>
          </cell>
          <cell r="T61" t="str">
            <v>MEFM</v>
          </cell>
        </row>
        <row r="62">
          <cell r="A62" t="str">
            <v>FRDL77</v>
          </cell>
          <cell r="B62" t="str">
            <v>Vallon (lac du )</v>
          </cell>
          <cell r="C62" t="str">
            <v>N2</v>
          </cell>
          <cell r="D62">
            <v>2510</v>
          </cell>
          <cell r="E62">
            <v>44.977919999999997</v>
          </cell>
          <cell r="F62">
            <v>6.0185700000000004</v>
          </cell>
          <cell r="G62" t="str">
            <v>47</v>
          </cell>
          <cell r="H62">
            <v>20.2</v>
          </cell>
          <cell r="I62"/>
          <cell r="J62"/>
          <cell r="K62">
            <v>1</v>
          </cell>
          <cell r="L62"/>
          <cell r="M62">
            <v>0.15</v>
          </cell>
          <cell r="N62">
            <v>15</v>
          </cell>
          <cell r="O62" t="str">
            <v>P</v>
          </cell>
          <cell r="P62" t="str">
            <v>&gt;60j</v>
          </cell>
          <cell r="Q62"/>
          <cell r="R62">
            <v>2015</v>
          </cell>
          <cell r="S62" t="str">
            <v>Naturelle</v>
          </cell>
          <cell r="T62"/>
        </row>
        <row r="63">
          <cell r="A63" t="str">
            <v>FRDL79</v>
          </cell>
          <cell r="B63" t="str">
            <v>Pierre-châtel (lac de )</v>
          </cell>
          <cell r="C63" t="str">
            <v>N3</v>
          </cell>
          <cell r="D63">
            <v>923</v>
          </cell>
          <cell r="E63">
            <v>44.97298</v>
          </cell>
          <cell r="F63">
            <v>5.7779199999999999</v>
          </cell>
          <cell r="G63" t="str">
            <v>10.3</v>
          </cell>
          <cell r="H63">
            <v>6.6</v>
          </cell>
          <cell r="I63">
            <v>1</v>
          </cell>
          <cell r="J63">
            <v>1</v>
          </cell>
          <cell r="K63"/>
          <cell r="L63"/>
          <cell r="M63">
            <v>0.97</v>
          </cell>
          <cell r="N63">
            <v>97</v>
          </cell>
          <cell r="O63" t="str">
            <v>L</v>
          </cell>
          <cell r="P63" t="str">
            <v>&gt;60j</v>
          </cell>
          <cell r="Q63">
            <v>6.4</v>
          </cell>
          <cell r="R63">
            <v>2015</v>
          </cell>
          <cell r="S63" t="str">
            <v>Naturelle</v>
          </cell>
          <cell r="T63"/>
        </row>
        <row r="64">
          <cell r="A64" t="str">
            <v>FRDL71</v>
          </cell>
          <cell r="B64" t="str">
            <v>Notre-Dame de Commiers (de )</v>
          </cell>
          <cell r="C64" t="str">
            <v>A3</v>
          </cell>
          <cell r="D64">
            <v>363</v>
          </cell>
          <cell r="E64">
            <v>44.988190000000003</v>
          </cell>
          <cell r="F64">
            <v>5.6868100000000004</v>
          </cell>
          <cell r="G64" t="str">
            <v>40</v>
          </cell>
          <cell r="H64">
            <v>20.399999999999999</v>
          </cell>
          <cell r="I64"/>
          <cell r="J64">
            <v>1</v>
          </cell>
          <cell r="K64"/>
          <cell r="L64"/>
          <cell r="M64">
            <v>1.62</v>
          </cell>
          <cell r="N64">
            <v>162</v>
          </cell>
          <cell r="O64" t="str">
            <v>LP</v>
          </cell>
          <cell r="P64" t="str">
            <v>7 (estimation STE)</v>
          </cell>
          <cell r="Q64">
            <v>33</v>
          </cell>
          <cell r="R64">
            <v>2015</v>
          </cell>
          <cell r="S64" t="str">
            <v>Artificielle</v>
          </cell>
          <cell r="T64" t="str">
            <v>MEFM</v>
          </cell>
        </row>
        <row r="65">
          <cell r="A65" t="str">
            <v>FRDL74</v>
          </cell>
          <cell r="B65" t="str">
            <v>Chambon (lac du )</v>
          </cell>
          <cell r="C65" t="str">
            <v>A5</v>
          </cell>
          <cell r="D65">
            <v>1044</v>
          </cell>
          <cell r="E65">
            <v>45.041429999999998</v>
          </cell>
          <cell r="F65">
            <v>6.15761</v>
          </cell>
          <cell r="G65" t="str">
            <v>80</v>
          </cell>
          <cell r="H65">
            <v>38.5</v>
          </cell>
          <cell r="I65">
            <v>1</v>
          </cell>
          <cell r="J65"/>
          <cell r="K65"/>
          <cell r="L65"/>
          <cell r="M65">
            <v>1.32</v>
          </cell>
          <cell r="N65">
            <v>132</v>
          </cell>
          <cell r="O65" t="str">
            <v>LP</v>
          </cell>
          <cell r="P65" t="str">
            <v>69</v>
          </cell>
          <cell r="Q65">
            <v>50.8</v>
          </cell>
          <cell r="R65">
            <v>2015</v>
          </cell>
          <cell r="S65" t="str">
            <v>Artificielle</v>
          </cell>
          <cell r="T65" t="str">
            <v>MEFM</v>
          </cell>
        </row>
        <row r="66">
          <cell r="A66" t="str">
            <v>FRDL76</v>
          </cell>
          <cell r="B66" t="str">
            <v>Lauvitel</v>
          </cell>
          <cell r="C66" t="str">
            <v>N2</v>
          </cell>
          <cell r="D66">
            <v>1495</v>
          </cell>
          <cell r="E66">
            <v>44.969439999999999</v>
          </cell>
          <cell r="F66">
            <v>6.0647099999999998</v>
          </cell>
          <cell r="G66" t="str">
            <v>68</v>
          </cell>
          <cell r="H66">
            <v>29.2</v>
          </cell>
          <cell r="I66"/>
          <cell r="J66"/>
          <cell r="K66">
            <v>1</v>
          </cell>
          <cell r="L66"/>
          <cell r="M66">
            <v>0.37</v>
          </cell>
          <cell r="N66">
            <v>37</v>
          </cell>
          <cell r="O66" t="str">
            <v>P</v>
          </cell>
          <cell r="P66" t="str">
            <v>&gt;60j</v>
          </cell>
          <cell r="Q66"/>
          <cell r="R66">
            <v>2015</v>
          </cell>
          <cell r="S66" t="str">
            <v>Naturelle</v>
          </cell>
          <cell r="T66"/>
        </row>
        <row r="67">
          <cell r="A67" t="str">
            <v>FRDL68</v>
          </cell>
          <cell r="B67" t="str">
            <v>Grand'Maison (réservoir de )</v>
          </cell>
          <cell r="C67" t="str">
            <v>A1</v>
          </cell>
          <cell r="D67">
            <v>1695</v>
          </cell>
          <cell r="E67">
            <v>45.2121</v>
          </cell>
          <cell r="F67">
            <v>6.1351399999999998</v>
          </cell>
          <cell r="G67" t="str">
            <v>120</v>
          </cell>
          <cell r="H67">
            <v>59.6</v>
          </cell>
          <cell r="I67">
            <v>1</v>
          </cell>
          <cell r="J67"/>
          <cell r="K67"/>
          <cell r="L67"/>
          <cell r="M67">
            <v>2.2999999999999998</v>
          </cell>
          <cell r="N67">
            <v>229.99999999999997</v>
          </cell>
          <cell r="O67" t="str">
            <v>P</v>
          </cell>
          <cell r="P67" t="str">
            <v>480</v>
          </cell>
          <cell r="Q67">
            <v>137</v>
          </cell>
          <cell r="R67">
            <v>2015</v>
          </cell>
          <cell r="S67" t="str">
            <v>Artificielle</v>
          </cell>
          <cell r="T67" t="str">
            <v>MEFM</v>
          </cell>
        </row>
        <row r="68">
          <cell r="A68" t="str">
            <v>FRDL75</v>
          </cell>
          <cell r="B68" t="str">
            <v>Verney (lac du )</v>
          </cell>
          <cell r="C68" t="str">
            <v>A5</v>
          </cell>
          <cell r="D68">
            <v>769</v>
          </cell>
          <cell r="E68">
            <v>45.13702</v>
          </cell>
          <cell r="F68">
            <v>6.0460099999999999</v>
          </cell>
          <cell r="G68" t="str">
            <v>70</v>
          </cell>
          <cell r="H68">
            <v>23.6</v>
          </cell>
          <cell r="I68"/>
          <cell r="J68"/>
          <cell r="K68"/>
          <cell r="L68">
            <v>1</v>
          </cell>
          <cell r="M68">
            <v>0.67</v>
          </cell>
          <cell r="N68">
            <v>67</v>
          </cell>
          <cell r="O68" t="str">
            <v>LP</v>
          </cell>
          <cell r="P68" t="str">
            <v>23</v>
          </cell>
          <cell r="Q68">
            <v>15.8</v>
          </cell>
          <cell r="R68">
            <v>2015</v>
          </cell>
          <cell r="S68" t="str">
            <v>Artificielle</v>
          </cell>
          <cell r="T68" t="str">
            <v>MEFM</v>
          </cell>
        </row>
        <row r="69">
          <cell r="A69" t="str">
            <v>FRDL82</v>
          </cell>
          <cell r="B69" t="str">
            <v>Laffrey (grand lac de )</v>
          </cell>
          <cell r="C69" t="str">
            <v>N4</v>
          </cell>
          <cell r="D69">
            <v>908</v>
          </cell>
          <cell r="E69">
            <v>45.010719999999999</v>
          </cell>
          <cell r="F69">
            <v>5.7774900000000002</v>
          </cell>
          <cell r="G69" t="str">
            <v>39.3</v>
          </cell>
          <cell r="H69">
            <v>24.5</v>
          </cell>
          <cell r="I69">
            <v>1</v>
          </cell>
          <cell r="J69"/>
          <cell r="K69"/>
          <cell r="L69"/>
          <cell r="M69">
            <v>1.1499999999999999</v>
          </cell>
          <cell r="N69">
            <v>114.99999999999999</v>
          </cell>
          <cell r="O69" t="str">
            <v>LP</v>
          </cell>
          <cell r="P69" t="str">
            <v>854</v>
          </cell>
          <cell r="Q69">
            <v>28.2</v>
          </cell>
          <cell r="R69">
            <v>2015</v>
          </cell>
          <cell r="S69" t="str">
            <v>Naturelle</v>
          </cell>
          <cell r="T69"/>
        </row>
        <row r="70">
          <cell r="A70" t="str">
            <v>FRDL83</v>
          </cell>
          <cell r="B70" t="str">
            <v>Petitchet</v>
          </cell>
          <cell r="C70" t="str">
            <v>N4</v>
          </cell>
          <cell r="D70">
            <v>923</v>
          </cell>
          <cell r="E70">
            <v>44.98883</v>
          </cell>
          <cell r="F70">
            <v>5.7786400000000002</v>
          </cell>
          <cell r="G70" t="str">
            <v>19.2</v>
          </cell>
          <cell r="H70">
            <v>10.7</v>
          </cell>
          <cell r="I70">
            <v>1</v>
          </cell>
          <cell r="J70">
            <v>1</v>
          </cell>
          <cell r="K70"/>
          <cell r="L70"/>
          <cell r="M70">
            <v>0.81</v>
          </cell>
          <cell r="N70">
            <v>81</v>
          </cell>
          <cell r="O70" t="str">
            <v>LP</v>
          </cell>
          <cell r="P70" t="str">
            <v>420</v>
          </cell>
          <cell r="Q70">
            <v>8.6999999999999993</v>
          </cell>
          <cell r="R70">
            <v>2015</v>
          </cell>
          <cell r="S70" t="str">
            <v>Naturelle</v>
          </cell>
          <cell r="T70"/>
        </row>
        <row r="71">
          <cell r="A71" t="str">
            <v>FRDL81</v>
          </cell>
          <cell r="B71" t="str">
            <v>Paladru</v>
          </cell>
          <cell r="C71" t="str">
            <v>N4</v>
          </cell>
          <cell r="D71">
            <v>500</v>
          </cell>
          <cell r="E71">
            <v>45.454520000000002</v>
          </cell>
          <cell r="F71">
            <v>5.5356199999999998</v>
          </cell>
          <cell r="G71" t="str">
            <v>35.9</v>
          </cell>
          <cell r="H71">
            <v>25.4</v>
          </cell>
          <cell r="I71">
            <v>1</v>
          </cell>
          <cell r="J71">
            <v>1</v>
          </cell>
          <cell r="K71"/>
          <cell r="L71"/>
          <cell r="M71">
            <v>3.82</v>
          </cell>
          <cell r="N71">
            <v>382</v>
          </cell>
          <cell r="O71" t="str">
            <v>LP</v>
          </cell>
          <cell r="P71" t="str">
            <v>1460</v>
          </cell>
          <cell r="Q71">
            <v>97.2</v>
          </cell>
          <cell r="R71">
            <v>2021</v>
          </cell>
          <cell r="S71" t="str">
            <v>Naturelle</v>
          </cell>
          <cell r="T71"/>
        </row>
        <row r="72">
          <cell r="A72" t="str">
            <v>FRDL96</v>
          </cell>
          <cell r="B72" t="str">
            <v>Eychauda (de l' )</v>
          </cell>
          <cell r="C72" t="str">
            <v>N2</v>
          </cell>
          <cell r="D72">
            <v>2513</v>
          </cell>
          <cell r="E72">
            <v>44.931930000000001</v>
          </cell>
          <cell r="F72">
            <v>6.4774099999999999</v>
          </cell>
          <cell r="G72" t="str">
            <v>21.8</v>
          </cell>
          <cell r="H72">
            <v>9.4</v>
          </cell>
          <cell r="I72"/>
          <cell r="J72"/>
          <cell r="K72">
            <v>1</v>
          </cell>
          <cell r="L72"/>
          <cell r="M72">
            <v>0.16</v>
          </cell>
          <cell r="N72">
            <v>16</v>
          </cell>
          <cell r="O72" t="str">
            <v>P</v>
          </cell>
          <cell r="P72" t="str">
            <v>&gt;60j</v>
          </cell>
          <cell r="Q72"/>
          <cell r="R72">
            <v>2015</v>
          </cell>
          <cell r="S72" t="str">
            <v>Naturelle</v>
          </cell>
          <cell r="T72"/>
        </row>
        <row r="73">
          <cell r="A73" t="str">
            <v>FRDL95</v>
          </cell>
          <cell r="B73" t="str">
            <v>Serre ponçon</v>
          </cell>
          <cell r="C73" t="str">
            <v>A3</v>
          </cell>
          <cell r="D73">
            <v>779</v>
          </cell>
          <cell r="E73">
            <v>44.458919999999999</v>
          </cell>
          <cell r="F73">
            <v>6.3743999999999996</v>
          </cell>
          <cell r="G73" t="str">
            <v>129</v>
          </cell>
          <cell r="H73">
            <v>46.2</v>
          </cell>
          <cell r="I73">
            <v>1</v>
          </cell>
          <cell r="J73"/>
          <cell r="K73"/>
          <cell r="L73"/>
          <cell r="M73">
            <v>27.51</v>
          </cell>
          <cell r="N73">
            <v>2751</v>
          </cell>
          <cell r="O73" t="str">
            <v>LP</v>
          </cell>
          <cell r="P73" t="str">
            <v>191</v>
          </cell>
          <cell r="Q73">
            <v>1270</v>
          </cell>
          <cell r="R73">
            <v>2015</v>
          </cell>
          <cell r="S73" t="str">
            <v>Artificielle</v>
          </cell>
          <cell r="T73" t="str">
            <v>MEFM</v>
          </cell>
        </row>
        <row r="74">
          <cell r="A74" t="str">
            <v>FRDL94</v>
          </cell>
          <cell r="B74" t="str">
            <v>Neuf couleurs (des )</v>
          </cell>
          <cell r="C74" t="str">
            <v>N2</v>
          </cell>
          <cell r="D74">
            <v>2841</v>
          </cell>
          <cell r="E74">
            <v>44.53922</v>
          </cell>
          <cell r="F74">
            <v>6.8636600000000003</v>
          </cell>
          <cell r="G74">
            <v>31</v>
          </cell>
          <cell r="H74">
            <v>12.9</v>
          </cell>
          <cell r="I74"/>
          <cell r="J74"/>
          <cell r="K74">
            <v>1</v>
          </cell>
          <cell r="L74"/>
          <cell r="M74">
            <v>0.13</v>
          </cell>
          <cell r="N74">
            <v>13</v>
          </cell>
          <cell r="O74" t="str">
            <v>P</v>
          </cell>
          <cell r="P74" t="str">
            <v>&gt;60j</v>
          </cell>
          <cell r="Q74"/>
          <cell r="R74">
            <v>2015</v>
          </cell>
          <cell r="S74" t="str">
            <v>Naturelle</v>
          </cell>
          <cell r="T74"/>
        </row>
        <row r="75">
          <cell r="A75" t="str">
            <v>FRDL93</v>
          </cell>
          <cell r="B75" t="str">
            <v>Allos (lac d' )</v>
          </cell>
          <cell r="C75" t="str">
            <v>N2</v>
          </cell>
          <cell r="D75">
            <v>2232</v>
          </cell>
          <cell r="E75">
            <v>44.233460000000001</v>
          </cell>
          <cell r="F75">
            <v>6.7077600000000004</v>
          </cell>
          <cell r="G75" t="str">
            <v>51</v>
          </cell>
          <cell r="H75">
            <v>18.5</v>
          </cell>
          <cell r="I75">
            <v>1</v>
          </cell>
          <cell r="J75"/>
          <cell r="K75">
            <v>1</v>
          </cell>
          <cell r="L75"/>
          <cell r="M75">
            <v>0.53</v>
          </cell>
          <cell r="N75">
            <v>53</v>
          </cell>
          <cell r="O75" t="str">
            <v>P</v>
          </cell>
          <cell r="P75" t="str">
            <v>&gt;60j</v>
          </cell>
          <cell r="Q75"/>
          <cell r="R75">
            <v>2015</v>
          </cell>
          <cell r="S75" t="str">
            <v>Naturelle</v>
          </cell>
          <cell r="T75"/>
        </row>
        <row r="76">
          <cell r="A76" t="str">
            <v>FRDL90</v>
          </cell>
          <cell r="B76" t="str">
            <v>Castillon (lac de )</v>
          </cell>
          <cell r="C76" t="str">
            <v>A3</v>
          </cell>
          <cell r="D76">
            <v>880</v>
          </cell>
          <cell r="E76">
            <v>43.880879999999998</v>
          </cell>
          <cell r="F76">
            <v>6.5308299999999999</v>
          </cell>
          <cell r="G76" t="str">
            <v>95</v>
          </cell>
          <cell r="H76">
            <v>30.9</v>
          </cell>
          <cell r="I76">
            <v>1</v>
          </cell>
          <cell r="J76"/>
          <cell r="K76"/>
          <cell r="L76"/>
          <cell r="M76">
            <v>4.82</v>
          </cell>
          <cell r="N76">
            <v>482</v>
          </cell>
          <cell r="O76" t="str">
            <v>LP</v>
          </cell>
          <cell r="P76" t="str">
            <v>126</v>
          </cell>
          <cell r="Q76">
            <v>149</v>
          </cell>
          <cell r="R76">
            <v>2015</v>
          </cell>
          <cell r="S76" t="str">
            <v>Artificielle</v>
          </cell>
          <cell r="T76" t="str">
            <v>MEFM</v>
          </cell>
        </row>
        <row r="77">
          <cell r="A77" t="str">
            <v>FRDL91</v>
          </cell>
          <cell r="B77" t="str">
            <v>Chaudanne (retenue de )</v>
          </cell>
          <cell r="C77" t="str">
            <v>A3</v>
          </cell>
          <cell r="D77">
            <v>792</v>
          </cell>
          <cell r="E77">
            <v>43.854039999999998</v>
          </cell>
          <cell r="F77">
            <v>6.5494300000000001</v>
          </cell>
          <cell r="G77" t="str">
            <v>68.7</v>
          </cell>
          <cell r="H77">
            <v>23.5</v>
          </cell>
          <cell r="I77"/>
          <cell r="J77"/>
          <cell r="K77"/>
          <cell r="L77">
            <v>1</v>
          </cell>
          <cell r="M77">
            <v>0.68</v>
          </cell>
          <cell r="N77">
            <v>68</v>
          </cell>
          <cell r="O77" t="str">
            <v>LP</v>
          </cell>
          <cell r="P77" t="str">
            <v>13</v>
          </cell>
          <cell r="Q77">
            <v>16</v>
          </cell>
          <cell r="R77">
            <v>2015</v>
          </cell>
          <cell r="S77" t="str">
            <v>Artificielle</v>
          </cell>
          <cell r="T77" t="str">
            <v>MEFM</v>
          </cell>
        </row>
        <row r="78">
          <cell r="A78" t="str">
            <v>FRDL106</v>
          </cell>
          <cell r="B78" t="str">
            <v>Sainte Croix (lac de )</v>
          </cell>
          <cell r="C78" t="str">
            <v>A3</v>
          </cell>
          <cell r="D78">
            <v>477</v>
          </cell>
          <cell r="E78">
            <v>43.77411</v>
          </cell>
          <cell r="F78">
            <v>6.1913</v>
          </cell>
          <cell r="G78" t="str">
            <v>83</v>
          </cell>
          <cell r="H78">
            <v>34.799999999999997</v>
          </cell>
          <cell r="I78">
            <v>1</v>
          </cell>
          <cell r="J78"/>
          <cell r="K78"/>
          <cell r="L78"/>
          <cell r="M78">
            <v>22.03</v>
          </cell>
          <cell r="N78">
            <v>2203</v>
          </cell>
          <cell r="O78" t="str">
            <v>LP</v>
          </cell>
          <cell r="P78" t="str">
            <v>280</v>
          </cell>
          <cell r="Q78">
            <v>767</v>
          </cell>
          <cell r="R78">
            <v>2015</v>
          </cell>
          <cell r="S78" t="str">
            <v>Artificielle</v>
          </cell>
          <cell r="T78" t="str">
            <v>MEFM</v>
          </cell>
        </row>
        <row r="79">
          <cell r="A79" t="str">
            <v>FRDL92</v>
          </cell>
          <cell r="B79" t="str">
            <v>Quinson (retenue de )</v>
          </cell>
          <cell r="C79" t="str">
            <v>A3</v>
          </cell>
          <cell r="D79">
            <v>404</v>
          </cell>
          <cell r="E79">
            <v>43.74333</v>
          </cell>
          <cell r="F79">
            <v>6.0932199999999996</v>
          </cell>
          <cell r="G79" t="str">
            <v>50</v>
          </cell>
          <cell r="H79">
            <v>11.7</v>
          </cell>
          <cell r="I79"/>
          <cell r="J79"/>
          <cell r="K79"/>
          <cell r="L79">
            <v>1</v>
          </cell>
          <cell r="M79">
            <v>1.67</v>
          </cell>
          <cell r="N79">
            <v>167</v>
          </cell>
          <cell r="O79" t="str">
            <v>LP</v>
          </cell>
          <cell r="P79" t="str">
            <v>7</v>
          </cell>
          <cell r="Q79">
            <v>19.5</v>
          </cell>
          <cell r="R79">
            <v>2015</v>
          </cell>
          <cell r="S79" t="str">
            <v>Artificielle</v>
          </cell>
          <cell r="T79" t="str">
            <v>MEFM</v>
          </cell>
        </row>
        <row r="80">
          <cell r="A80" t="str">
            <v>FRDL89</v>
          </cell>
          <cell r="B80" t="str">
            <v>Esparron (lac d' )</v>
          </cell>
          <cell r="C80" t="str">
            <v>A3</v>
          </cell>
          <cell r="D80">
            <v>359</v>
          </cell>
          <cell r="E80">
            <v>43.711680000000001</v>
          </cell>
          <cell r="F80">
            <v>5.9896599999999998</v>
          </cell>
          <cell r="G80" t="str">
            <v>54</v>
          </cell>
          <cell r="H80">
            <v>30.7</v>
          </cell>
          <cell r="I80">
            <v>1</v>
          </cell>
          <cell r="J80"/>
          <cell r="K80"/>
          <cell r="L80"/>
          <cell r="M80">
            <v>2.56</v>
          </cell>
          <cell r="N80">
            <v>256</v>
          </cell>
          <cell r="O80" t="str">
            <v>LP</v>
          </cell>
          <cell r="P80" t="str">
            <v>25</v>
          </cell>
          <cell r="Q80">
            <v>78.599999999999994</v>
          </cell>
          <cell r="R80">
            <v>2015</v>
          </cell>
          <cell r="S80" t="str">
            <v>Artificielle</v>
          </cell>
          <cell r="T80" t="str">
            <v>MEFM</v>
          </cell>
        </row>
        <row r="81">
          <cell r="A81" t="str">
            <v>FRDL130</v>
          </cell>
          <cell r="B81" t="str">
            <v>Lliat</v>
          </cell>
          <cell r="C81" t="str">
            <v>N1</v>
          </cell>
          <cell r="D81">
            <v>2174</v>
          </cell>
          <cell r="E81">
            <v>42.562629999999999</v>
          </cell>
          <cell r="F81">
            <v>1.9685299999999999</v>
          </cell>
          <cell r="G81" t="str">
            <v>14</v>
          </cell>
          <cell r="H81">
            <v>4.3</v>
          </cell>
          <cell r="I81"/>
          <cell r="J81"/>
          <cell r="K81">
            <v>1</v>
          </cell>
          <cell r="L81"/>
          <cell r="M81">
            <v>0.12</v>
          </cell>
          <cell r="N81">
            <v>12</v>
          </cell>
          <cell r="O81" t="str">
            <v>LP</v>
          </cell>
          <cell r="P81" t="str">
            <v>&gt;60j</v>
          </cell>
          <cell r="Q81">
            <v>0.51400000000000001</v>
          </cell>
          <cell r="R81">
            <v>2015</v>
          </cell>
          <cell r="S81" t="str">
            <v>Naturelle</v>
          </cell>
          <cell r="T81"/>
        </row>
        <row r="82">
          <cell r="A82" t="str">
            <v>FRDL124</v>
          </cell>
          <cell r="B82" t="str">
            <v>Estany de Lanos (de ) (Lanous)</v>
          </cell>
          <cell r="C82" t="str">
            <v>A1</v>
          </cell>
          <cell r="D82">
            <v>2213</v>
          </cell>
          <cell r="E82">
            <v>42.589199999999998</v>
          </cell>
          <cell r="F82">
            <v>1.9040699999999999</v>
          </cell>
          <cell r="G82">
            <v>83</v>
          </cell>
          <cell r="H82">
            <v>40.700000000000003</v>
          </cell>
          <cell r="I82">
            <v>1</v>
          </cell>
          <cell r="J82"/>
          <cell r="K82"/>
          <cell r="L82"/>
          <cell r="M82">
            <v>1.67</v>
          </cell>
          <cell r="N82">
            <v>167</v>
          </cell>
          <cell r="O82" t="str">
            <v>P</v>
          </cell>
          <cell r="P82" t="str">
            <v>1220</v>
          </cell>
          <cell r="Q82">
            <v>67.900000000000006</v>
          </cell>
          <cell r="R82">
            <v>2015</v>
          </cell>
          <cell r="S82" t="str">
            <v>Artificielle</v>
          </cell>
          <cell r="T82" t="str">
            <v>MEFM</v>
          </cell>
        </row>
        <row r="83">
          <cell r="A83" t="str">
            <v>FRDL126</v>
          </cell>
          <cell r="B83" t="str">
            <v>Villeneuve de la raho (retenue de )</v>
          </cell>
          <cell r="C83" t="str">
            <v>A11</v>
          </cell>
          <cell r="D83">
            <v>22</v>
          </cell>
          <cell r="E83">
            <v>42.63064</v>
          </cell>
          <cell r="F83">
            <v>2.9028399999999999</v>
          </cell>
          <cell r="G83" t="str">
            <v>11</v>
          </cell>
          <cell r="H83">
            <v>9.6</v>
          </cell>
          <cell r="I83"/>
          <cell r="J83">
            <v>1</v>
          </cell>
          <cell r="K83"/>
          <cell r="L83"/>
          <cell r="M83">
            <v>1.91</v>
          </cell>
          <cell r="N83">
            <v>191</v>
          </cell>
          <cell r="O83" t="str">
            <v>L</v>
          </cell>
          <cell r="P83" t="str">
            <v>&gt;60j</v>
          </cell>
          <cell r="Q83">
            <v>18.399999999999999</v>
          </cell>
          <cell r="R83">
            <v>2015</v>
          </cell>
          <cell r="S83" t="str">
            <v>Artificielle</v>
          </cell>
          <cell r="T83" t="str">
            <v>MEFM</v>
          </cell>
        </row>
        <row r="84">
          <cell r="A84" t="str">
            <v>FRDL123</v>
          </cell>
          <cell r="B84" t="str">
            <v>Bouillouses (lac des )</v>
          </cell>
          <cell r="C84" t="str">
            <v>A1</v>
          </cell>
          <cell r="D84">
            <v>2017</v>
          </cell>
          <cell r="E84">
            <v>42.569940000000003</v>
          </cell>
          <cell r="F84">
            <v>2.00014</v>
          </cell>
          <cell r="G84" t="str">
            <v>20</v>
          </cell>
          <cell r="H84">
            <v>11.5</v>
          </cell>
          <cell r="I84">
            <v>1</v>
          </cell>
          <cell r="J84"/>
          <cell r="K84"/>
          <cell r="L84"/>
          <cell r="M84">
            <v>1.52</v>
          </cell>
          <cell r="N84">
            <v>152</v>
          </cell>
          <cell r="O84">
            <v>0</v>
          </cell>
          <cell r="P84" t="str">
            <v>215</v>
          </cell>
          <cell r="Q84">
            <v>17.5</v>
          </cell>
          <cell r="R84">
            <v>2015</v>
          </cell>
          <cell r="S84" t="str">
            <v>Artificielle</v>
          </cell>
          <cell r="T84" t="str">
            <v>MEFM</v>
          </cell>
        </row>
        <row r="85">
          <cell r="A85" t="str">
            <v>FRDL129</v>
          </cell>
          <cell r="B85" t="str">
            <v>Pradeilles (de )</v>
          </cell>
          <cell r="C85" t="str">
            <v>N1</v>
          </cell>
          <cell r="D85">
            <v>1950</v>
          </cell>
          <cell r="E85">
            <v>42.545670000000001</v>
          </cell>
          <cell r="F85">
            <v>2.01233</v>
          </cell>
          <cell r="G85" t="str">
            <v>16</v>
          </cell>
          <cell r="H85">
            <v>4.8</v>
          </cell>
          <cell r="I85"/>
          <cell r="J85"/>
          <cell r="K85">
            <v>1</v>
          </cell>
          <cell r="L85"/>
          <cell r="M85">
            <v>0.11</v>
          </cell>
          <cell r="N85">
            <v>11</v>
          </cell>
          <cell r="O85" t="str">
            <v>LP</v>
          </cell>
          <cell r="P85" t="str">
            <v>&gt;60j</v>
          </cell>
          <cell r="Q85">
            <v>0.53100000000000003</v>
          </cell>
          <cell r="R85">
            <v>2015</v>
          </cell>
          <cell r="S85" t="str">
            <v>Naturelle</v>
          </cell>
          <cell r="T85"/>
        </row>
        <row r="86">
          <cell r="A86" t="str">
            <v>FRDL128</v>
          </cell>
          <cell r="B86" t="str">
            <v>Vinça (retenue de)</v>
          </cell>
          <cell r="C86" t="str">
            <v>A6b</v>
          </cell>
          <cell r="D86">
            <v>244</v>
          </cell>
          <cell r="E86">
            <v>42.651049999999998</v>
          </cell>
          <cell r="F86">
            <v>2.5169700000000002</v>
          </cell>
          <cell r="G86">
            <v>46</v>
          </cell>
          <cell r="H86">
            <v>15.9</v>
          </cell>
          <cell r="I86"/>
          <cell r="J86">
            <v>1</v>
          </cell>
          <cell r="K86"/>
          <cell r="L86"/>
          <cell r="M86">
            <v>1.55</v>
          </cell>
          <cell r="N86">
            <v>155</v>
          </cell>
          <cell r="O86" t="str">
            <v>LP</v>
          </cell>
          <cell r="P86">
            <v>32</v>
          </cell>
          <cell r="Q86">
            <v>24.6</v>
          </cell>
          <cell r="R86">
            <v>2021</v>
          </cell>
          <cell r="S86" t="str">
            <v>Artificielle</v>
          </cell>
          <cell r="T86" t="str">
            <v>MEFM</v>
          </cell>
        </row>
        <row r="87">
          <cell r="A87" t="str">
            <v>FRDL127</v>
          </cell>
          <cell r="B87" t="str">
            <v>Caramany (retenue de )</v>
          </cell>
          <cell r="C87" t="str">
            <v>A12</v>
          </cell>
          <cell r="D87">
            <v>170</v>
          </cell>
          <cell r="E87">
            <v>42.745840000000001</v>
          </cell>
          <cell r="F87">
            <v>2.5609299999999999</v>
          </cell>
          <cell r="G87" t="str">
            <v>43</v>
          </cell>
          <cell r="H87">
            <v>15</v>
          </cell>
          <cell r="I87"/>
          <cell r="J87"/>
          <cell r="K87"/>
          <cell r="L87">
            <v>1</v>
          </cell>
          <cell r="M87">
            <v>1.72</v>
          </cell>
          <cell r="N87">
            <v>172</v>
          </cell>
          <cell r="O87" t="str">
            <v>LP</v>
          </cell>
          <cell r="P87" t="str">
            <v>64</v>
          </cell>
          <cell r="Q87">
            <v>25.8</v>
          </cell>
          <cell r="R87">
            <v>2015</v>
          </cell>
          <cell r="S87" t="str">
            <v>Artificielle</v>
          </cell>
          <cell r="T87" t="str">
            <v>MEFM</v>
          </cell>
        </row>
        <row r="88">
          <cell r="A88" t="str">
            <v>FRDL122</v>
          </cell>
          <cell r="B88" t="str">
            <v>Matemale (retenue de )</v>
          </cell>
          <cell r="C88" t="str">
            <v>A1</v>
          </cell>
          <cell r="D88">
            <v>1537</v>
          </cell>
          <cell r="E88">
            <v>42.567019999999999</v>
          </cell>
          <cell r="F88">
            <v>2.1000800000000002</v>
          </cell>
          <cell r="G88">
            <v>25</v>
          </cell>
          <cell r="H88">
            <v>9.4</v>
          </cell>
          <cell r="I88"/>
          <cell r="J88">
            <v>1</v>
          </cell>
          <cell r="K88"/>
          <cell r="L88"/>
          <cell r="M88">
            <v>2.2000000000000002</v>
          </cell>
          <cell r="N88">
            <v>220.00000000000003</v>
          </cell>
          <cell r="O88">
            <v>0</v>
          </cell>
          <cell r="P88" t="str">
            <v>371</v>
          </cell>
          <cell r="Q88">
            <v>20.6</v>
          </cell>
          <cell r="R88">
            <v>2015</v>
          </cell>
          <cell r="S88" t="str">
            <v>Artificielle</v>
          </cell>
          <cell r="T88" t="str">
            <v>MEFM</v>
          </cell>
        </row>
        <row r="89">
          <cell r="A89" t="str">
            <v>FRDL125</v>
          </cell>
          <cell r="B89" t="str">
            <v>Puyvalador (retenue de )</v>
          </cell>
          <cell r="C89" t="str">
            <v>A1</v>
          </cell>
          <cell r="D89">
            <v>1421</v>
          </cell>
          <cell r="E89">
            <v>42.643680000000003</v>
          </cell>
          <cell r="F89">
            <v>2.1225499999999999</v>
          </cell>
          <cell r="G89">
            <v>26</v>
          </cell>
          <cell r="H89">
            <v>11.1</v>
          </cell>
          <cell r="I89"/>
          <cell r="J89">
            <v>1</v>
          </cell>
          <cell r="K89"/>
          <cell r="L89"/>
          <cell r="M89">
            <v>0.91</v>
          </cell>
          <cell r="N89">
            <v>91</v>
          </cell>
          <cell r="O89">
            <v>0</v>
          </cell>
          <cell r="P89" t="str">
            <v>38</v>
          </cell>
          <cell r="Q89">
            <v>10.1</v>
          </cell>
          <cell r="R89">
            <v>2027</v>
          </cell>
          <cell r="S89" t="str">
            <v>Artificielle</v>
          </cell>
          <cell r="T89" t="str">
            <v>MEFM</v>
          </cell>
        </row>
        <row r="90">
          <cell r="A90" t="str">
            <v>FRDL121</v>
          </cell>
          <cell r="B90" t="str">
            <v>Laprade basse (de )</v>
          </cell>
          <cell r="C90" t="str">
            <v>A5</v>
          </cell>
          <cell r="D90">
            <v>770</v>
          </cell>
          <cell r="E90">
            <v>43.417430000000003</v>
          </cell>
          <cell r="F90">
            <v>2.2741500000000001</v>
          </cell>
          <cell r="G90">
            <v>20</v>
          </cell>
          <cell r="H90">
            <v>9</v>
          </cell>
          <cell r="I90"/>
          <cell r="J90">
            <v>1</v>
          </cell>
          <cell r="K90"/>
          <cell r="L90"/>
          <cell r="M90">
            <v>0.98</v>
          </cell>
          <cell r="N90">
            <v>98</v>
          </cell>
          <cell r="O90" t="str">
            <v>LP</v>
          </cell>
          <cell r="P90" t="str">
            <v>238</v>
          </cell>
          <cell r="Q90">
            <v>8.8000000000000007</v>
          </cell>
          <cell r="R90">
            <v>2015</v>
          </cell>
          <cell r="S90" t="str">
            <v>Artificielle</v>
          </cell>
          <cell r="T90" t="str">
            <v>MEFM</v>
          </cell>
        </row>
        <row r="91">
          <cell r="A91" t="str">
            <v>FRDL120</v>
          </cell>
          <cell r="B91" t="str">
            <v>Jouarres (étang de )</v>
          </cell>
          <cell r="C91" t="str">
            <v>A13b</v>
          </cell>
          <cell r="D91">
            <v>50</v>
          </cell>
          <cell r="E91">
            <v>43.272039999999997</v>
          </cell>
          <cell r="F91">
            <v>2.70174</v>
          </cell>
          <cell r="G91" t="str">
            <v>7.5</v>
          </cell>
          <cell r="H91">
            <v>2.6</v>
          </cell>
          <cell r="I91">
            <v>1</v>
          </cell>
          <cell r="J91">
            <v>1</v>
          </cell>
          <cell r="K91"/>
          <cell r="L91"/>
          <cell r="M91">
            <v>0.95</v>
          </cell>
          <cell r="N91">
            <v>95</v>
          </cell>
          <cell r="O91" t="str">
            <v>L</v>
          </cell>
          <cell r="P91" t="str">
            <v>&gt;60j</v>
          </cell>
          <cell r="Q91">
            <v>2.5</v>
          </cell>
          <cell r="R91">
            <v>2021</v>
          </cell>
          <cell r="S91" t="str">
            <v>Artificielle</v>
          </cell>
          <cell r="T91" t="str">
            <v>MEA</v>
          </cell>
        </row>
        <row r="92">
          <cell r="A92" t="str">
            <v>FRDL119</v>
          </cell>
          <cell r="B92" t="str">
            <v>Salagou (lac du )</v>
          </cell>
          <cell r="C92" t="str">
            <v>A12</v>
          </cell>
          <cell r="D92">
            <v>139</v>
          </cell>
          <cell r="E92">
            <v>43.648009999999999</v>
          </cell>
          <cell r="F92">
            <v>3.3640599999999998</v>
          </cell>
          <cell r="G92" t="str">
            <v>51.5</v>
          </cell>
          <cell r="H92">
            <v>14.1</v>
          </cell>
          <cell r="I92">
            <v>1</v>
          </cell>
          <cell r="J92"/>
          <cell r="K92"/>
          <cell r="L92"/>
          <cell r="M92">
            <v>7.3</v>
          </cell>
          <cell r="N92">
            <v>730</v>
          </cell>
          <cell r="O92" t="str">
            <v>LP</v>
          </cell>
          <cell r="P92" t="str">
            <v>1424</v>
          </cell>
          <cell r="Q92">
            <v>103</v>
          </cell>
          <cell r="R92">
            <v>2015</v>
          </cell>
          <cell r="S92" t="str">
            <v>Artificielle</v>
          </cell>
          <cell r="T92" t="str">
            <v>MEFM</v>
          </cell>
        </row>
        <row r="93">
          <cell r="A93" t="str">
            <v>FRDL117</v>
          </cell>
          <cell r="B93" t="str">
            <v>Avène (réservoir d' )</v>
          </cell>
          <cell r="C93" t="str">
            <v>A10</v>
          </cell>
          <cell r="D93">
            <v>430</v>
          </cell>
          <cell r="E93">
            <v>43.770470000000003</v>
          </cell>
          <cell r="F93">
            <v>3.0856699999999999</v>
          </cell>
          <cell r="G93" t="str">
            <v>57</v>
          </cell>
          <cell r="H93">
            <v>26.5</v>
          </cell>
          <cell r="I93"/>
          <cell r="J93">
            <v>1</v>
          </cell>
          <cell r="K93"/>
          <cell r="L93"/>
          <cell r="M93">
            <v>1.27</v>
          </cell>
          <cell r="N93">
            <v>127</v>
          </cell>
          <cell r="O93" t="str">
            <v>LP</v>
          </cell>
          <cell r="P93" t="str">
            <v>120</v>
          </cell>
          <cell r="Q93">
            <v>33.6</v>
          </cell>
          <cell r="R93">
            <v>2015</v>
          </cell>
          <cell r="S93" t="str">
            <v>Artificielle</v>
          </cell>
          <cell r="T93" t="str">
            <v>MEFM</v>
          </cell>
        </row>
        <row r="94">
          <cell r="A94" t="str">
            <v>FRDL118</v>
          </cell>
          <cell r="B94" t="str">
            <v>Saut de vezoles (retenue du )</v>
          </cell>
          <cell r="C94" t="str">
            <v>A10</v>
          </cell>
          <cell r="D94">
            <v>965</v>
          </cell>
          <cell r="E94">
            <v>43.556069999999998</v>
          </cell>
          <cell r="F94">
            <v>2.7951899999999998</v>
          </cell>
          <cell r="G94" t="str">
            <v>20</v>
          </cell>
          <cell r="H94">
            <v>5.7</v>
          </cell>
          <cell r="I94"/>
          <cell r="J94"/>
          <cell r="K94"/>
          <cell r="L94">
            <v>1</v>
          </cell>
          <cell r="M94">
            <v>0.51</v>
          </cell>
          <cell r="N94">
            <v>51</v>
          </cell>
          <cell r="O94" t="str">
            <v>LP</v>
          </cell>
          <cell r="P94" t="str">
            <v>105</v>
          </cell>
          <cell r="Q94">
            <v>2.9</v>
          </cell>
          <cell r="R94">
            <v>2015</v>
          </cell>
          <cell r="S94" t="str">
            <v>Artificielle</v>
          </cell>
          <cell r="T94" t="str">
            <v>MEFM</v>
          </cell>
        </row>
        <row r="95">
          <cell r="A95" t="str">
            <v>FRDL112</v>
          </cell>
          <cell r="B95" t="str">
            <v>Bimont (lac du )</v>
          </cell>
          <cell r="C95" t="str">
            <v>A8</v>
          </cell>
          <cell r="D95">
            <v>330</v>
          </cell>
          <cell r="E95">
            <v>43.550750000000001</v>
          </cell>
          <cell r="F95">
            <v>5.5545900000000001</v>
          </cell>
          <cell r="G95" t="str">
            <v>65</v>
          </cell>
          <cell r="H95">
            <v>21.8</v>
          </cell>
          <cell r="I95"/>
          <cell r="J95">
            <v>1</v>
          </cell>
          <cell r="K95"/>
          <cell r="L95"/>
          <cell r="M95">
            <v>1.19</v>
          </cell>
          <cell r="N95">
            <v>119</v>
          </cell>
          <cell r="O95" t="str">
            <v>LP</v>
          </cell>
          <cell r="P95" t="str">
            <v>240</v>
          </cell>
          <cell r="Q95">
            <v>26</v>
          </cell>
          <cell r="R95">
            <v>2015</v>
          </cell>
          <cell r="S95" t="str">
            <v>Artificielle</v>
          </cell>
          <cell r="T95" t="str">
            <v>MEA</v>
          </cell>
        </row>
        <row r="96">
          <cell r="A96" t="str">
            <v>FRDL113</v>
          </cell>
          <cell r="B96" t="str">
            <v>Réaltor (bassin du )</v>
          </cell>
          <cell r="C96" t="str">
            <v>A8</v>
          </cell>
          <cell r="D96">
            <v>159</v>
          </cell>
          <cell r="E96">
            <v>43.463349999999998</v>
          </cell>
          <cell r="F96">
            <v>5.3290699999999998</v>
          </cell>
          <cell r="G96">
            <v>3</v>
          </cell>
          <cell r="H96">
            <v>1.6</v>
          </cell>
          <cell r="I96"/>
          <cell r="J96">
            <v>1</v>
          </cell>
          <cell r="K96"/>
          <cell r="L96"/>
          <cell r="M96">
            <v>0.62</v>
          </cell>
          <cell r="N96">
            <v>62</v>
          </cell>
          <cell r="O96" t="str">
            <v>L</v>
          </cell>
          <cell r="P96" t="str">
            <v>&lt;60j</v>
          </cell>
          <cell r="Q96">
            <v>1</v>
          </cell>
          <cell r="R96">
            <v>2015</v>
          </cell>
          <cell r="S96" t="str">
            <v>Artificielle</v>
          </cell>
          <cell r="T96" t="str">
            <v>MEA</v>
          </cell>
        </row>
        <row r="97">
          <cell r="A97" t="str">
            <v>FRDL115</v>
          </cell>
          <cell r="B97" t="str">
            <v>Aulnes (étang des)</v>
          </cell>
          <cell r="C97" t="str">
            <v>N11</v>
          </cell>
          <cell r="D97">
            <v>11</v>
          </cell>
          <cell r="E97">
            <v>43.592529999999996</v>
          </cell>
          <cell r="F97">
            <v>4.7915599999999996</v>
          </cell>
          <cell r="G97" t="str">
            <v>5.5</v>
          </cell>
          <cell r="H97">
            <v>3.8</v>
          </cell>
          <cell r="I97">
            <v>1</v>
          </cell>
          <cell r="J97">
            <v>1</v>
          </cell>
          <cell r="K97"/>
          <cell r="L97"/>
          <cell r="M97">
            <v>0.88</v>
          </cell>
          <cell r="N97">
            <v>88</v>
          </cell>
          <cell r="O97" t="str">
            <v>L</v>
          </cell>
          <cell r="P97" t="str">
            <v>300</v>
          </cell>
          <cell r="Q97">
            <v>3.34</v>
          </cell>
          <cell r="R97">
            <v>2015</v>
          </cell>
          <cell r="S97" t="str">
            <v>Naturelle</v>
          </cell>
          <cell r="T97"/>
        </row>
        <row r="98">
          <cell r="A98" t="str">
            <v>FRDL116</v>
          </cell>
          <cell r="B98" t="str">
            <v>Entressen (d' )</v>
          </cell>
          <cell r="C98" t="str">
            <v>N11</v>
          </cell>
          <cell r="D98">
            <v>36</v>
          </cell>
          <cell r="E98">
            <v>43.602969999999999</v>
          </cell>
          <cell r="F98">
            <v>4.9138200000000003</v>
          </cell>
          <cell r="G98" t="str">
            <v>10</v>
          </cell>
          <cell r="H98">
            <v>4.8</v>
          </cell>
          <cell r="I98">
            <v>1</v>
          </cell>
          <cell r="J98">
            <v>1</v>
          </cell>
          <cell r="K98"/>
          <cell r="L98"/>
          <cell r="M98">
            <v>0.92</v>
          </cell>
          <cell r="N98">
            <v>92</v>
          </cell>
          <cell r="O98" t="str">
            <v>L</v>
          </cell>
          <cell r="P98" t="str">
            <v>&gt;60j</v>
          </cell>
          <cell r="Q98"/>
          <cell r="R98">
            <v>2021</v>
          </cell>
          <cell r="S98" t="str">
            <v>Naturelle</v>
          </cell>
          <cell r="T98"/>
        </row>
        <row r="99">
          <cell r="A99" t="str">
            <v>FRDL108</v>
          </cell>
          <cell r="B99" t="str">
            <v>Carcès (lac de )</v>
          </cell>
          <cell r="C99" t="str">
            <v>A12</v>
          </cell>
          <cell r="D99">
            <v>169</v>
          </cell>
          <cell r="E99">
            <v>43.450580000000002</v>
          </cell>
          <cell r="F99">
            <v>6.2047999999999996</v>
          </cell>
          <cell r="G99" t="str">
            <v>16</v>
          </cell>
          <cell r="H99">
            <v>8.6</v>
          </cell>
          <cell r="I99"/>
          <cell r="J99">
            <v>1</v>
          </cell>
          <cell r="K99"/>
          <cell r="L99"/>
          <cell r="M99">
            <v>0.87</v>
          </cell>
          <cell r="N99">
            <v>87</v>
          </cell>
          <cell r="O99" t="str">
            <v>LP</v>
          </cell>
          <cell r="P99" t="str">
            <v>24 (estimé)</v>
          </cell>
          <cell r="Q99">
            <v>7.5</v>
          </cell>
          <cell r="R99">
            <v>2015</v>
          </cell>
          <cell r="S99" t="str">
            <v>Artificielle</v>
          </cell>
          <cell r="T99" t="str">
            <v>MEFM</v>
          </cell>
        </row>
        <row r="100">
          <cell r="A100" t="str">
            <v>FRDL109</v>
          </cell>
          <cell r="B100" t="str">
            <v>Verne (retenue de la )</v>
          </cell>
          <cell r="C100" t="str">
            <v>A12</v>
          </cell>
          <cell r="D100">
            <v>87</v>
          </cell>
          <cell r="E100">
            <v>43.231679999999997</v>
          </cell>
          <cell r="F100">
            <v>6.43133</v>
          </cell>
          <cell r="G100">
            <v>35</v>
          </cell>
          <cell r="H100">
            <v>14</v>
          </cell>
          <cell r="I100"/>
          <cell r="J100">
            <v>1</v>
          </cell>
          <cell r="K100"/>
          <cell r="L100"/>
          <cell r="M100">
            <v>0.56999999999999995</v>
          </cell>
          <cell r="N100">
            <v>56.999999999999993</v>
          </cell>
          <cell r="O100" t="str">
            <v>LP</v>
          </cell>
          <cell r="P100" t="str">
            <v>155</v>
          </cell>
          <cell r="Q100">
            <v>8</v>
          </cell>
          <cell r="R100">
            <v>2015</v>
          </cell>
          <cell r="S100" t="str">
            <v>Artificielle</v>
          </cell>
          <cell r="T100" t="str">
            <v>MEFM</v>
          </cell>
        </row>
        <row r="101">
          <cell r="A101" t="str">
            <v>FRDL107</v>
          </cell>
          <cell r="B101" t="str">
            <v>Saint Cassien (lac de )</v>
          </cell>
          <cell r="C101" t="str">
            <v>A12</v>
          </cell>
          <cell r="D101">
            <v>147</v>
          </cell>
          <cell r="E101">
            <v>43.56223</v>
          </cell>
          <cell r="F101">
            <v>6.80145</v>
          </cell>
          <cell r="G101" t="str">
            <v>55</v>
          </cell>
          <cell r="H101">
            <v>16.3</v>
          </cell>
          <cell r="I101">
            <v>1</v>
          </cell>
          <cell r="J101"/>
          <cell r="K101"/>
          <cell r="L101"/>
          <cell r="M101">
            <v>3.65</v>
          </cell>
          <cell r="N101">
            <v>365</v>
          </cell>
          <cell r="O101" t="str">
            <v>LP</v>
          </cell>
          <cell r="P101" t="str">
            <v>90</v>
          </cell>
          <cell r="Q101">
            <v>59.5</v>
          </cell>
          <cell r="R101">
            <v>2015</v>
          </cell>
          <cell r="S101" t="str">
            <v>Artificielle</v>
          </cell>
          <cell r="T101" t="str">
            <v>MEFM</v>
          </cell>
        </row>
        <row r="102">
          <cell r="A102" t="str">
            <v>FRDL105</v>
          </cell>
          <cell r="B102" t="str">
            <v>Vens (Grand lac de)</v>
          </cell>
          <cell r="C102" t="str">
            <v>N2</v>
          </cell>
          <cell r="D102">
            <v>2327</v>
          </cell>
          <cell r="E102">
            <v>44.314959999999999</v>
          </cell>
          <cell r="F102">
            <v>6.9379900000000001</v>
          </cell>
          <cell r="G102">
            <v>32</v>
          </cell>
          <cell r="H102">
            <v>8.6</v>
          </cell>
          <cell r="I102"/>
          <cell r="J102"/>
          <cell r="K102">
            <v>1</v>
          </cell>
          <cell r="L102"/>
          <cell r="M102">
            <v>0.11</v>
          </cell>
          <cell r="N102">
            <v>11</v>
          </cell>
          <cell r="O102" t="str">
            <v>P</v>
          </cell>
          <cell r="P102" t="str">
            <v>&gt;60j</v>
          </cell>
          <cell r="Q102"/>
          <cell r="R102">
            <v>2015</v>
          </cell>
          <cell r="S102" t="str">
            <v>Naturelle</v>
          </cell>
          <cell r="T102"/>
        </row>
        <row r="103">
          <cell r="A103" t="str">
            <v>FRDL104</v>
          </cell>
          <cell r="B103" t="str">
            <v>Nègre (lac )</v>
          </cell>
          <cell r="C103" t="str">
            <v>N1</v>
          </cell>
          <cell r="D103">
            <v>2354</v>
          </cell>
          <cell r="E103">
            <v>44.158700000000003</v>
          </cell>
          <cell r="F103">
            <v>7.2358799999999999</v>
          </cell>
          <cell r="G103" t="str">
            <v>30</v>
          </cell>
          <cell r="H103">
            <v>12.9</v>
          </cell>
          <cell r="I103"/>
          <cell r="J103"/>
          <cell r="K103">
            <v>1</v>
          </cell>
          <cell r="L103"/>
          <cell r="M103">
            <v>0.09</v>
          </cell>
          <cell r="N103">
            <v>9</v>
          </cell>
          <cell r="O103" t="str">
            <v>LP</v>
          </cell>
          <cell r="P103" t="str">
            <v>&gt;60j</v>
          </cell>
          <cell r="Q103"/>
          <cell r="R103">
            <v>2015</v>
          </cell>
          <cell r="S103" t="str">
            <v>Naturelle</v>
          </cell>
          <cell r="T103"/>
        </row>
        <row r="104">
          <cell r="A104" t="str">
            <v>FRDL53</v>
          </cell>
          <cell r="B104" t="str">
            <v>Mont-cenis (du )</v>
          </cell>
          <cell r="C104" t="str">
            <v>A1</v>
          </cell>
          <cell r="D104">
            <v>1974</v>
          </cell>
          <cell r="E104">
            <v>45.224400000000003</v>
          </cell>
          <cell r="F104">
            <v>6.9326999999999996</v>
          </cell>
          <cell r="G104" t="str">
            <v>91</v>
          </cell>
          <cell r="H104">
            <v>51</v>
          </cell>
          <cell r="I104">
            <v>1</v>
          </cell>
          <cell r="J104"/>
          <cell r="K104"/>
          <cell r="L104"/>
          <cell r="M104">
            <v>6.53</v>
          </cell>
          <cell r="N104">
            <v>653</v>
          </cell>
          <cell r="O104" t="str">
            <v>P</v>
          </cell>
          <cell r="P104" t="str">
            <v>&gt;60j</v>
          </cell>
          <cell r="Q104">
            <v>333.2</v>
          </cell>
          <cell r="R104">
            <v>2015</v>
          </cell>
          <cell r="S104" t="str">
            <v>Artificielle</v>
          </cell>
          <cell r="T104" t="str">
            <v>MEFM</v>
          </cell>
        </row>
        <row r="105">
          <cell r="A105" t="str">
            <v>FREL133</v>
          </cell>
          <cell r="B105" t="str">
            <v>Calacuccia (retenue de )</v>
          </cell>
          <cell r="C105" t="str">
            <v>A10</v>
          </cell>
          <cell r="D105">
            <v>792</v>
          </cell>
          <cell r="E105">
            <v>42.325470000000003</v>
          </cell>
          <cell r="F105">
            <v>9.0068699999999993</v>
          </cell>
          <cell r="G105" t="str">
            <v>68</v>
          </cell>
          <cell r="H105">
            <v>21.6</v>
          </cell>
          <cell r="I105">
            <v>1</v>
          </cell>
          <cell r="J105"/>
          <cell r="K105"/>
          <cell r="L105"/>
          <cell r="M105">
            <v>1.17</v>
          </cell>
          <cell r="N105">
            <v>117</v>
          </cell>
          <cell r="O105" t="str">
            <v>LP</v>
          </cell>
          <cell r="P105" t="str">
            <v>60</v>
          </cell>
          <cell r="Q105">
            <v>25.3</v>
          </cell>
          <cell r="R105">
            <v>2015</v>
          </cell>
          <cell r="S105" t="str">
            <v>Artificielle</v>
          </cell>
          <cell r="T105" t="str">
            <v>MEFM</v>
          </cell>
        </row>
        <row r="106">
          <cell r="A106" t="str">
            <v>FREL135</v>
          </cell>
          <cell r="B106" t="str">
            <v>Codole (retenue de )</v>
          </cell>
          <cell r="C106" t="str">
            <v>A12</v>
          </cell>
          <cell r="D106">
            <v>113</v>
          </cell>
          <cell r="E106">
            <v>42.586069999999999</v>
          </cell>
          <cell r="F106">
            <v>8.9456000000000007</v>
          </cell>
          <cell r="G106">
            <v>30</v>
          </cell>
          <cell r="H106">
            <v>13.7</v>
          </cell>
          <cell r="I106">
            <v>1</v>
          </cell>
          <cell r="J106">
            <v>1</v>
          </cell>
          <cell r="K106"/>
          <cell r="L106"/>
          <cell r="M106">
            <v>0.51</v>
          </cell>
          <cell r="N106">
            <v>51</v>
          </cell>
          <cell r="O106" t="str">
            <v>LP</v>
          </cell>
          <cell r="P106" t="str">
            <v>167</v>
          </cell>
          <cell r="Q106">
            <v>6.99</v>
          </cell>
          <cell r="R106">
            <v>2015</v>
          </cell>
          <cell r="S106" t="str">
            <v>Artificielle</v>
          </cell>
          <cell r="T106" t="str">
            <v>MEFM</v>
          </cell>
        </row>
        <row r="107">
          <cell r="A107" t="str">
            <v>FREL131</v>
          </cell>
          <cell r="B107" t="str">
            <v>Tolla (lac de )</v>
          </cell>
          <cell r="C107" t="str">
            <v>A10</v>
          </cell>
          <cell r="D107">
            <v>560</v>
          </cell>
          <cell r="E107">
            <v>41.972520000000003</v>
          </cell>
          <cell r="F107">
            <v>8.9794</v>
          </cell>
          <cell r="G107" t="str">
            <v>88</v>
          </cell>
          <cell r="H107">
            <v>47.7</v>
          </cell>
          <cell r="I107">
            <v>1</v>
          </cell>
          <cell r="J107"/>
          <cell r="K107"/>
          <cell r="L107"/>
          <cell r="M107">
            <v>0.73</v>
          </cell>
          <cell r="N107">
            <v>73</v>
          </cell>
          <cell r="O107" t="str">
            <v>LP</v>
          </cell>
          <cell r="P107" t="str">
            <v>86</v>
          </cell>
          <cell r="Q107">
            <v>34.799999999999997</v>
          </cell>
          <cell r="R107">
            <v>2015</v>
          </cell>
          <cell r="S107" t="str">
            <v>Artificielle</v>
          </cell>
          <cell r="T107" t="str">
            <v>MEFM</v>
          </cell>
        </row>
        <row r="108">
          <cell r="A108" t="str">
            <v>FREL134</v>
          </cell>
          <cell r="B108" t="str">
            <v>Alesani (retenue de l' )</v>
          </cell>
          <cell r="C108" t="str">
            <v>A12</v>
          </cell>
          <cell r="D108">
            <v>160</v>
          </cell>
          <cell r="E108">
            <v>42.29768</v>
          </cell>
          <cell r="F108">
            <v>9.4731900000000007</v>
          </cell>
          <cell r="G108" t="str">
            <v>60</v>
          </cell>
          <cell r="H108">
            <v>22.4</v>
          </cell>
          <cell r="I108">
            <v>1</v>
          </cell>
          <cell r="J108"/>
          <cell r="K108"/>
          <cell r="L108"/>
          <cell r="M108">
            <v>0.47</v>
          </cell>
          <cell r="N108">
            <v>47</v>
          </cell>
          <cell r="O108" t="str">
            <v>LP</v>
          </cell>
          <cell r="P108" t="str">
            <v>165</v>
          </cell>
          <cell r="Q108">
            <v>10.53</v>
          </cell>
          <cell r="R108">
            <v>2015</v>
          </cell>
          <cell r="S108" t="str">
            <v>Artificielle</v>
          </cell>
          <cell r="T108" t="str">
            <v>MEFM</v>
          </cell>
        </row>
        <row r="109">
          <cell r="A109" t="str">
            <v>FREL140</v>
          </cell>
          <cell r="B109" t="str">
            <v>Ospédale (retenue de)</v>
          </cell>
          <cell r="C109" t="str">
            <v>A10</v>
          </cell>
          <cell r="D109">
            <v>949</v>
          </cell>
          <cell r="E109">
            <v>41.665819999999997</v>
          </cell>
          <cell r="F109">
            <v>9.2011900000000004</v>
          </cell>
          <cell r="G109">
            <v>25</v>
          </cell>
          <cell r="H109">
            <v>7.1</v>
          </cell>
          <cell r="I109">
            <v>1</v>
          </cell>
          <cell r="J109"/>
          <cell r="K109"/>
          <cell r="L109"/>
          <cell r="M109">
            <v>0.46</v>
          </cell>
          <cell r="N109">
            <v>46</v>
          </cell>
          <cell r="O109" t="str">
            <v>LP</v>
          </cell>
          <cell r="P109" t="str">
            <v>180 estimé</v>
          </cell>
          <cell r="Q109">
            <v>3.25</v>
          </cell>
          <cell r="R109">
            <v>2015</v>
          </cell>
          <cell r="S109" t="str">
            <v>Artificielle</v>
          </cell>
          <cell r="T109" t="str">
            <v>MEFM</v>
          </cell>
        </row>
        <row r="110">
          <cell r="A110" t="str">
            <v>FREL132</v>
          </cell>
          <cell r="B110" t="str">
            <v>Figari (de )</v>
          </cell>
          <cell r="C110" t="str">
            <v>A12</v>
          </cell>
          <cell r="D110">
            <v>49</v>
          </cell>
          <cell r="E110">
            <v>41.46622</v>
          </cell>
          <cell r="F110">
            <v>9.1508500000000002</v>
          </cell>
          <cell r="G110">
            <v>30</v>
          </cell>
          <cell r="H110">
            <v>8.1999999999999993</v>
          </cell>
          <cell r="I110">
            <v>1</v>
          </cell>
          <cell r="J110"/>
          <cell r="K110"/>
          <cell r="L110"/>
          <cell r="M110">
            <v>0.7</v>
          </cell>
          <cell r="N110">
            <v>70</v>
          </cell>
          <cell r="O110" t="str">
            <v>LP</v>
          </cell>
          <cell r="P110" t="str">
            <v>&gt;60j</v>
          </cell>
          <cell r="Q110">
            <v>5.73</v>
          </cell>
          <cell r="R110">
            <v>2015</v>
          </cell>
          <cell r="S110" t="str">
            <v>Artificielle</v>
          </cell>
          <cell r="T110" t="str">
            <v>MEFM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C961-5600-4B00-9083-71566B8C1398}">
  <dimension ref="A1:O95"/>
  <sheetViews>
    <sheetView tabSelected="1" topLeftCell="J1" workbookViewId="0">
      <selection activeCell="O1" sqref="O1:O1048576"/>
    </sheetView>
  </sheetViews>
  <sheetFormatPr baseColWidth="10" defaultColWidth="131.7109375" defaultRowHeight="12.75" x14ac:dyDescent="0.2"/>
  <cols>
    <col min="1" max="1" width="13.5703125" bestFit="1" customWidth="1"/>
    <col min="2" max="2" width="39" bestFit="1" customWidth="1"/>
    <col min="3" max="3" width="39.140625" customWidth="1"/>
    <col min="4" max="4" width="21.140625" customWidth="1"/>
    <col min="5" max="5" width="54.85546875" style="3" customWidth="1"/>
    <col min="6" max="6" width="20.42578125" customWidth="1"/>
    <col min="7" max="7" width="32" customWidth="1"/>
    <col min="8" max="8" width="23.28515625" customWidth="1"/>
    <col min="9" max="9" width="29" customWidth="1"/>
    <col min="10" max="10" width="19.28515625" customWidth="1"/>
    <col min="11" max="11" width="23" customWidth="1"/>
    <col min="12" max="12" width="29.5703125" bestFit="1" customWidth="1"/>
    <col min="13" max="13" width="29.85546875" style="6" bestFit="1" customWidth="1"/>
    <col min="14" max="14" width="30" style="6" bestFit="1" customWidth="1"/>
    <col min="15" max="15" width="30.42578125" customWidth="1"/>
  </cols>
  <sheetData>
    <row r="1" spans="1:15" s="5" customFormat="1" ht="75" x14ac:dyDescent="0.2">
      <c r="A1" s="15" t="s">
        <v>0</v>
      </c>
      <c r="B1" s="15" t="s">
        <v>58</v>
      </c>
      <c r="C1" s="15" t="s">
        <v>406</v>
      </c>
      <c r="D1" s="15" t="s">
        <v>155</v>
      </c>
      <c r="E1" s="15" t="s">
        <v>405</v>
      </c>
      <c r="F1" s="15" t="s">
        <v>156</v>
      </c>
      <c r="G1" s="15" t="s">
        <v>157</v>
      </c>
      <c r="H1" s="15" t="s">
        <v>158</v>
      </c>
      <c r="I1" s="15" t="s">
        <v>159</v>
      </c>
      <c r="J1" s="15" t="s">
        <v>154</v>
      </c>
      <c r="K1" s="15" t="s">
        <v>160</v>
      </c>
      <c r="L1" s="15" t="s">
        <v>161</v>
      </c>
      <c r="M1" s="8" t="s">
        <v>408</v>
      </c>
      <c r="N1" s="8" t="s">
        <v>407</v>
      </c>
      <c r="O1" s="14" t="s">
        <v>410</v>
      </c>
    </row>
    <row r="2" spans="1:15" ht="26.25" x14ac:dyDescent="0.25">
      <c r="A2" s="9" t="s">
        <v>7</v>
      </c>
      <c r="B2" s="9" t="str">
        <f>VLOOKUP(A2,[1]UsageHydroelec!A1:B101,2,FALSE)</f>
        <v>réservoir de la Vingeanne (ou Villegusien)</v>
      </c>
      <c r="C2" s="9" t="str">
        <f>VLOOKUP(A2,flux_rejets_mdoriv_mdolac!A:F,2,FALSE)</f>
        <v>FRDR11115,FRDR668</v>
      </c>
      <c r="D2" s="10">
        <f>IFERROR(VLOOKUP(A2,Flux_aval_mdolac!A:G,3,FALSE),"pas de flux")</f>
        <v>0</v>
      </c>
      <c r="E2" s="4" t="str" cm="1">
        <f t="array" ref="E2">IFERROR(_xlfn.ARRAYTOTEXT(_xlfn._xlws.FILTER(CONCATENATE(Liste_STEU_rejet_direct!C:C,"-",Liste_STEU_rejet_direct!D:D," (",Liste_STEU_rejet_direct!F:F," EH)"),Liste_STEU_rejet_direct!A:A=Classe_impact_nutri_urbain!A2)),"Pas de rejet direct")</f>
        <v>0952529001-STATION D'EPURATION DE VILLEGUSIEN LE LAC CAMPING (800 EH)</v>
      </c>
      <c r="F2" s="10">
        <f>IFERROR(VLOOKUP(A2,Flux_aval_mdolac!A:G,4,FALSE),"pas de flux")</f>
        <v>4.33</v>
      </c>
      <c r="G2" s="10">
        <f>IFERROR(VLOOKUP(A2,Flux_aval_mdolac!A:G,5,FALSE),"pas de flux")</f>
        <v>3.97</v>
      </c>
      <c r="H2" s="10">
        <f t="shared" ref="H2:H3" si="0">IF(D2="pas de flux","pas de flux",IF(F2="pas de flux","pas de flux",D2+F2))</f>
        <v>4.33</v>
      </c>
      <c r="I2" s="10">
        <f t="shared" ref="I2:I3" si="1">IF(D2="pas de flux","pas de flux",IF(F2="pas de flux","pas de flux",D2+G2))</f>
        <v>3.97</v>
      </c>
      <c r="J2" s="10">
        <f>VLOOKUP(A2,[2]Surface_mdolac!A:T,14,FALSE)</f>
        <v>150</v>
      </c>
      <c r="K2" s="11">
        <f t="shared" ref="K2:K3" si="2">IF(H2="pas de flux","pas de flux",((H2/365)/J2))</f>
        <v>7.9086757990867577E-5</v>
      </c>
      <c r="L2" s="11">
        <f t="shared" ref="L2:L3" si="3">IF(I2="pas de flux","pas de flux",((I2/365)/J2))</f>
        <v>7.2511415525114152E-5</v>
      </c>
      <c r="M2" s="12">
        <f>IF(ISNUMBER(K2),IF(K2&lt;=0.06,1,IF(K2&lt;=0.12,2,3)),1)</f>
        <v>1</v>
      </c>
      <c r="N2" s="12">
        <f>IF(ISNUMBER(L2),IF(L2&lt;=0.06,1,IF(L2&lt;=0.12,2,3)),1)</f>
        <v>1</v>
      </c>
      <c r="O2" s="7">
        <v>2</v>
      </c>
    </row>
    <row r="3" spans="1:15" ht="15" x14ac:dyDescent="0.25">
      <c r="A3" s="9" t="s">
        <v>9</v>
      </c>
      <c r="B3" s="9" t="str">
        <f>VLOOKUP(A3,[1]UsageHydroelec!A2:B102,2,FALSE)</f>
        <v>lac de châtelot (ou Moron)</v>
      </c>
      <c r="C3" s="13" t="s">
        <v>27</v>
      </c>
      <c r="D3" s="10">
        <f>IFERROR(VLOOKUP(A3,Flux_aval_mdolac!A:G,3,FALSE),"pas de flux")</f>
        <v>4.59</v>
      </c>
      <c r="E3" s="4" t="str" cm="1">
        <f t="array" ref="E3">IFERROR(_xlfn.ARRAYTOTEXT(_xlfn._xlws.FILTER(CONCATENATE(Liste_STEU_rejet_direct!C:C,"-",Liste_STEU_rejet_direct!D:D," (",Liste_STEU_rejet_direct!F:F," EH)"),Liste_STEU_rejet_direct!A:A=Classe_impact_nutri_urbain!A3)),"Pas de rejet direct")</f>
        <v>Pas de rejet direct</v>
      </c>
      <c r="F3" s="10">
        <f>IFERROR(VLOOKUP(A3,Flux_aval_mdolac!A:G,4,FALSE),"pas de flux")</f>
        <v>3691.12</v>
      </c>
      <c r="G3" s="10">
        <f>IFERROR(VLOOKUP(A3,Flux_aval_mdolac!A:G,5,FALSE),"pas de flux")</f>
        <v>3691.12</v>
      </c>
      <c r="H3" s="10">
        <f t="shared" si="0"/>
        <v>3695.71</v>
      </c>
      <c r="I3" s="10">
        <f t="shared" si="1"/>
        <v>3695.71</v>
      </c>
      <c r="J3" s="10">
        <f>VLOOKUP(A3,[2]Surface_mdolac!A:T,14,FALSE)</f>
        <v>67</v>
      </c>
      <c r="K3" s="11">
        <f t="shared" si="2"/>
        <v>0.15112287875690042</v>
      </c>
      <c r="L3" s="11">
        <f t="shared" si="3"/>
        <v>0.15112287875690042</v>
      </c>
      <c r="M3" s="12">
        <f t="shared" ref="M3:M66" si="4">IF(ISNUMBER(K3),IF(K3&lt;=0.06,1,IF(K3&lt;=0.12,2,3)),1)</f>
        <v>3</v>
      </c>
      <c r="N3" s="12">
        <f t="shared" ref="N3:N66" si="5">IF(ISNUMBER(L3),IF(L3&lt;=0.06,1,IF(L3&lt;=0.12,2,3)),1)</f>
        <v>3</v>
      </c>
      <c r="O3" s="7">
        <v>3</v>
      </c>
    </row>
    <row r="4" spans="1:15" ht="15" x14ac:dyDescent="0.25">
      <c r="A4" s="9" t="s">
        <v>59</v>
      </c>
      <c r="B4" s="9" t="str">
        <f>VLOOKUP(A4,[1]UsageHydroelec!A3:B103,2,FALSE)</f>
        <v>lac nègre</v>
      </c>
      <c r="C4" s="9" t="s">
        <v>153</v>
      </c>
      <c r="D4" s="10" t="str">
        <f>IFERROR(VLOOKUP(A4,Flux_aval_mdolac!A:G,3,FALSE),"pas de flux")</f>
        <v>pas de flux</v>
      </c>
      <c r="E4" s="4" t="str" cm="1">
        <f t="array" ref="E4">IFERROR(_xlfn.ARRAYTOTEXT(_xlfn._xlws.FILTER(CONCATENATE(Liste_STEU_rejet_direct!C:C,"-",Liste_STEU_rejet_direct!D:D," (",Liste_STEU_rejet_direct!F:F," EH)"),Liste_STEU_rejet_direct!A:A=Classe_impact_nutri_urbain!A4)),"Pas de rejet direct")</f>
        <v>Pas de rejet direct</v>
      </c>
      <c r="F4" s="10" t="str">
        <f>IFERROR(VLOOKUP(A4,Flux_aval_mdolac!A:G,4,FALSE),"pas de flux")</f>
        <v>pas de flux</v>
      </c>
      <c r="G4" s="10" t="str">
        <f>IFERROR(VLOOKUP(A4,Flux_aval_mdolac!A:G,5,FALSE),"pas de flux")</f>
        <v>pas de flux</v>
      </c>
      <c r="H4" s="10" t="str">
        <f>IF(D4="pas de flux","pas de flux",IF(F4="pas de flux","pas de flux",D4+F4))</f>
        <v>pas de flux</v>
      </c>
      <c r="I4" s="10" t="str">
        <f>IF(D4="pas de flux","pas de flux",IF(F4="pas de flux","pas de flux",D4+G4))</f>
        <v>pas de flux</v>
      </c>
      <c r="J4" s="10">
        <f>VLOOKUP(A4,[2]Surface_mdolac!A:T,14,FALSE)</f>
        <v>9</v>
      </c>
      <c r="K4" s="11" t="str">
        <f>IF(H4="pas de flux","pas de flux",((H4/365)/J4))</f>
        <v>pas de flux</v>
      </c>
      <c r="L4" s="11" t="str">
        <f>IF(I4="pas de flux","pas de flux",((I4/365)/J4))</f>
        <v>pas de flux</v>
      </c>
      <c r="M4" s="12">
        <f t="shared" si="4"/>
        <v>1</v>
      </c>
      <c r="N4" s="12">
        <f t="shared" si="5"/>
        <v>1</v>
      </c>
      <c r="O4" s="7">
        <v>1</v>
      </c>
    </row>
    <row r="5" spans="1:15" ht="15" x14ac:dyDescent="0.25">
      <c r="A5" s="9" t="s">
        <v>60</v>
      </c>
      <c r="B5" s="9" t="str">
        <f>VLOOKUP(A5,[1]UsageHydroelec!A4:B104,2,FALSE)</f>
        <v>lacs de vens 1er</v>
      </c>
      <c r="C5" s="9" t="s">
        <v>153</v>
      </c>
      <c r="D5" s="10" t="str">
        <f>IFERROR(VLOOKUP(A5,Flux_aval_mdolac!A:G,3,FALSE),"pas de flux")</f>
        <v>pas de flux</v>
      </c>
      <c r="E5" s="4" t="str" cm="1">
        <f t="array" ref="E5">IFERROR(_xlfn.ARRAYTOTEXT(_xlfn._xlws.FILTER(CONCATENATE(Liste_STEU_rejet_direct!C:C,"-",Liste_STEU_rejet_direct!D:D," (",Liste_STEU_rejet_direct!F:F," EH)"),Liste_STEU_rejet_direct!A:A=Classe_impact_nutri_urbain!A5)),"Pas de rejet direct")</f>
        <v>Pas de rejet direct</v>
      </c>
      <c r="F5" s="10" t="str">
        <f>IFERROR(VLOOKUP(A5,Flux_aval_mdolac!A:G,4,FALSE),"pas de flux")</f>
        <v>pas de flux</v>
      </c>
      <c r="G5" s="10" t="str">
        <f>IFERROR(VLOOKUP(A5,Flux_aval_mdolac!A:G,5,FALSE),"pas de flux")</f>
        <v>pas de flux</v>
      </c>
      <c r="H5" s="10" t="str">
        <f t="shared" ref="H5:H68" si="6">IF(D5="pas de flux","pas de flux",IF(F5="pas de flux","pas de flux",D5+F5))</f>
        <v>pas de flux</v>
      </c>
      <c r="I5" s="10" t="str">
        <f t="shared" ref="I5:I68" si="7">IF(D5="pas de flux","pas de flux",IF(F5="pas de flux","pas de flux",D5+G5))</f>
        <v>pas de flux</v>
      </c>
      <c r="J5" s="10">
        <f>VLOOKUP(A5,[2]Surface_mdolac!A:T,14,FALSE)</f>
        <v>11</v>
      </c>
      <c r="K5" s="11" t="str">
        <f t="shared" ref="K5:K68" si="8">IF(H5="pas de flux","pas de flux",((H5/365)/J5))</f>
        <v>pas de flux</v>
      </c>
      <c r="L5" s="11" t="str">
        <f t="shared" ref="L5:L68" si="9">IF(I5="pas de flux","pas de flux",((I5/365)/J5))</f>
        <v>pas de flux</v>
      </c>
      <c r="M5" s="12">
        <f t="shared" si="4"/>
        <v>1</v>
      </c>
      <c r="N5" s="12">
        <f t="shared" si="5"/>
        <v>1</v>
      </c>
      <c r="O5" s="7">
        <v>2</v>
      </c>
    </row>
    <row r="6" spans="1:15" ht="90" x14ac:dyDescent="0.25">
      <c r="A6" s="9" t="s">
        <v>61</v>
      </c>
      <c r="B6" s="9" t="str">
        <f>VLOOKUP(A6,[1]UsageHydroelec!A5:B105,2,FALSE)</f>
        <v>lac de Sainte-Croix</v>
      </c>
      <c r="C6" s="9" t="str">
        <f>VLOOKUP(A6,flux_rejets_mdoriv_mdolac!A:F,2,FALSE)</f>
        <v>FRDR10624,FRDR255,FRDR11228,FRDR256</v>
      </c>
      <c r="D6" s="10" t="str">
        <f>IFERROR(VLOOKUP(A6,Flux_aval_mdolac!A:G,3,FALSE),"pas de flux")</f>
        <v>pas de flux</v>
      </c>
      <c r="E6" s="4" t="str" cm="1">
        <f t="array" ref="E6">IFERROR(_xlfn.ARRAYTOTEXT(_xlfn._xlws.FILTER(CONCATENATE(Liste_STEU_rejet_direct!C:C,"-",Liste_STEU_rejet_direct!D:D," (",Liste_STEU_rejet_direct!F:F," EH)"),Liste_STEU_rejet_direct!A:A=Classe_impact_nutri_urbain!A6)),"Pas de rejet direct")</f>
        <v>0904176003-STATION D'EPURATION DE SAINTE CROIX LE LAC (1620 EH); 0983002001-STATION D'EPURATION DE AIGUINES (550 EH); 0983002002-STATION D'EPURATION DE AIGUINES - CAMPING MUNICIPAL (1250 EH); 0983015001-STATION D'EPURATION DE BAUDUEN (4000 EH); 0983122001-STATION D'EPURATION DE LES SALLES SUR VERDON (3800 EH)</v>
      </c>
      <c r="F6" s="10" t="str">
        <f>IFERROR(VLOOKUP(A6,Flux_aval_mdolac!A:G,4,FALSE),"pas de flux")</f>
        <v>pas de flux</v>
      </c>
      <c r="G6" s="10" t="str">
        <f>IFERROR(VLOOKUP(A6,Flux_aval_mdolac!A:G,5,FALSE),"pas de flux")</f>
        <v>pas de flux</v>
      </c>
      <c r="H6" s="10" t="str">
        <f t="shared" si="6"/>
        <v>pas de flux</v>
      </c>
      <c r="I6" s="10" t="str">
        <f t="shared" si="7"/>
        <v>pas de flux</v>
      </c>
      <c r="J6" s="10">
        <f>VLOOKUP(A6,[2]Surface_mdolac!A:T,14,FALSE)</f>
        <v>2203</v>
      </c>
      <c r="K6" s="11" t="str">
        <f t="shared" si="8"/>
        <v>pas de flux</v>
      </c>
      <c r="L6" s="11" t="str">
        <f t="shared" si="9"/>
        <v>pas de flux</v>
      </c>
      <c r="M6" s="12">
        <f t="shared" si="4"/>
        <v>1</v>
      </c>
      <c r="N6" s="12">
        <f t="shared" si="5"/>
        <v>1</v>
      </c>
      <c r="O6" s="7">
        <v>1</v>
      </c>
    </row>
    <row r="7" spans="1:15" ht="15" x14ac:dyDescent="0.25">
      <c r="A7" s="9" t="s">
        <v>10</v>
      </c>
      <c r="B7" s="9" t="str">
        <f>VLOOKUP(A7,[1]UsageHydroelec!A6:B106,2,FALSE)</f>
        <v>lac de saint-cassien</v>
      </c>
      <c r="C7" s="9" t="str">
        <f>VLOOKUP(A7,flux_rejets_mdoriv_mdolac!A:F,2,FALSE)</f>
        <v>FRDR11268,FRDR97</v>
      </c>
      <c r="D7" s="10">
        <f>IFERROR(VLOOKUP(A7,Flux_aval_mdolac!A:G,3,FALSE),"pas de flux")</f>
        <v>0</v>
      </c>
      <c r="E7" s="4" t="str" cm="1">
        <f t="array" ref="E7">IFERROR(_xlfn.ARRAYTOTEXT(_xlfn._xlws.FILTER(CONCATENATE(Liste_STEU_rejet_direct!C:C,"-",Liste_STEU_rejet_direct!D:D," (",Liste_STEU_rejet_direct!F:F," EH)"),Liste_STEU_rejet_direct!A:A=Classe_impact_nutri_urbain!A7)),"Pas de rejet direct")</f>
        <v>Pas de rejet direct</v>
      </c>
      <c r="F7" s="10">
        <f>IFERROR(VLOOKUP(A7,Flux_aval_mdolac!A:G,4,FALSE),"pas de flux")</f>
        <v>664.58</v>
      </c>
      <c r="G7" s="10">
        <f>IFERROR(VLOOKUP(A7,Flux_aval_mdolac!A:G,5,FALSE),"pas de flux")</f>
        <v>692.82</v>
      </c>
      <c r="H7" s="10">
        <f t="shared" si="6"/>
        <v>664.58</v>
      </c>
      <c r="I7" s="10">
        <f t="shared" si="7"/>
        <v>692.82</v>
      </c>
      <c r="J7" s="10">
        <f>VLOOKUP(A7,[2]Surface_mdolac!A:T,14,FALSE)</f>
        <v>365</v>
      </c>
      <c r="K7" s="11">
        <f t="shared" si="8"/>
        <v>4.9884030775004693E-3</v>
      </c>
      <c r="L7" s="11">
        <f t="shared" si="9"/>
        <v>5.2003753049352603E-3</v>
      </c>
      <c r="M7" s="12">
        <f t="shared" si="4"/>
        <v>1</v>
      </c>
      <c r="N7" s="12">
        <f t="shared" si="5"/>
        <v>1</v>
      </c>
      <c r="O7" s="7">
        <v>1</v>
      </c>
    </row>
    <row r="8" spans="1:15" ht="15" x14ac:dyDescent="0.25">
      <c r="A8" s="9" t="s">
        <v>11</v>
      </c>
      <c r="B8" s="9" t="str">
        <f>VLOOKUP(A8,[1]UsageHydroelec!A7:B107,2,FALSE)</f>
        <v>lac de carcès</v>
      </c>
      <c r="C8" s="9" t="str">
        <f>VLOOKUP(A8,flux_rejets_mdoriv_mdolac!A:F,2,FALSE)</f>
        <v>FRDR12004,FRDR111</v>
      </c>
      <c r="D8" s="10">
        <f>IFERROR(VLOOKUP(A8,Flux_aval_mdolac!A:G,3,FALSE),"pas de flux")</f>
        <v>0</v>
      </c>
      <c r="E8" s="4" t="str" cm="1">
        <f t="array" ref="E8">IFERROR(_xlfn.ARRAYTOTEXT(_xlfn._xlws.FILTER(CONCATENATE(Liste_STEU_rejet_direct!C:C,"-",Liste_STEU_rejet_direct!D:D," (",Liste_STEU_rejet_direct!F:F," EH)"),Liste_STEU_rejet_direct!A:A=Classe_impact_nutri_urbain!A8)),"Pas de rejet direct")</f>
        <v>Pas de rejet direct</v>
      </c>
      <c r="F8" s="10">
        <f>IFERROR(VLOOKUP(A8,Flux_aval_mdolac!A:G,4,FALSE),"pas de flux")</f>
        <v>1190.97</v>
      </c>
      <c r="G8" s="10">
        <f>IFERROR(VLOOKUP(A8,Flux_aval_mdolac!A:G,5,FALSE),"pas de flux")</f>
        <v>1241.5899999999999</v>
      </c>
      <c r="H8" s="10">
        <f t="shared" si="6"/>
        <v>1190.97</v>
      </c>
      <c r="I8" s="10">
        <f t="shared" si="7"/>
        <v>1241.5899999999999</v>
      </c>
      <c r="J8" s="10">
        <f>VLOOKUP(A8,[2]Surface_mdolac!A:T,14,FALSE)</f>
        <v>87</v>
      </c>
      <c r="K8" s="11">
        <f t="shared" si="8"/>
        <v>3.7504959848842702E-2</v>
      </c>
      <c r="L8" s="11">
        <f t="shared" si="9"/>
        <v>3.909903952133522E-2</v>
      </c>
      <c r="M8" s="12">
        <f t="shared" si="4"/>
        <v>1</v>
      </c>
      <c r="N8" s="12">
        <f t="shared" si="5"/>
        <v>1</v>
      </c>
      <c r="O8" s="7">
        <v>1</v>
      </c>
    </row>
    <row r="9" spans="1:15" ht="15" x14ac:dyDescent="0.25">
      <c r="A9" s="9" t="s">
        <v>12</v>
      </c>
      <c r="B9" s="9" t="str">
        <f>VLOOKUP(A9,[1]UsageHydroelec!A8:B108,2,FALSE)</f>
        <v>retenue de la verne</v>
      </c>
      <c r="C9" s="9" t="str">
        <f>VLOOKUP(A9,flux_rejets_mdoriv_mdolac!A:F,2,FALSE)</f>
        <v>FRDR11720a</v>
      </c>
      <c r="D9" s="10">
        <f>IFERROR(VLOOKUP(A9,Flux_aval_mdolac!A:G,3,FALSE),"pas de flux")</f>
        <v>0</v>
      </c>
      <c r="E9" s="4" t="str" cm="1">
        <f t="array" ref="E9">IFERROR(_xlfn.ARRAYTOTEXT(_xlfn._xlws.FILTER(CONCATENATE(Liste_STEU_rejet_direct!C:C,"-",Liste_STEU_rejet_direct!D:D," (",Liste_STEU_rejet_direct!F:F," EH)"),Liste_STEU_rejet_direct!A:A=Classe_impact_nutri_urbain!A9)),"Pas de rejet direct")</f>
        <v>Pas de rejet direct</v>
      </c>
      <c r="F9" s="10">
        <f>IFERROR(VLOOKUP(A9,Flux_aval_mdolac!A:G,4,FALSE),"pas de flux")</f>
        <v>0</v>
      </c>
      <c r="G9" s="10">
        <f>IFERROR(VLOOKUP(A9,Flux_aval_mdolac!A:G,5,FALSE),"pas de flux")</f>
        <v>0</v>
      </c>
      <c r="H9" s="10">
        <f t="shared" si="6"/>
        <v>0</v>
      </c>
      <c r="I9" s="10">
        <f t="shared" si="7"/>
        <v>0</v>
      </c>
      <c r="J9" s="10">
        <f>VLOOKUP(A9,[2]Surface_mdolac!A:T,14,FALSE)</f>
        <v>56.999999999999993</v>
      </c>
      <c r="K9" s="11">
        <f t="shared" si="8"/>
        <v>0</v>
      </c>
      <c r="L9" s="11">
        <f t="shared" si="9"/>
        <v>0</v>
      </c>
      <c r="M9" s="12">
        <f t="shared" si="4"/>
        <v>1</v>
      </c>
      <c r="N9" s="12">
        <f t="shared" si="5"/>
        <v>1</v>
      </c>
      <c r="O9" s="7">
        <v>1</v>
      </c>
    </row>
    <row r="10" spans="1:15" ht="26.25" x14ac:dyDescent="0.25">
      <c r="A10" s="9" t="s">
        <v>13</v>
      </c>
      <c r="B10" s="9" t="str">
        <f>VLOOKUP(A10,[1]UsageHydroelec!A9:B109,2,FALSE)</f>
        <v>lac du bimont</v>
      </c>
      <c r="C10" s="9" t="str">
        <f>VLOOKUP(A10,flux_rejets_mdoriv_mdolac!A:F,2,FALSE)</f>
        <v>FRDR10255a</v>
      </c>
      <c r="D10" s="10">
        <f>IFERROR(VLOOKUP(A10,Flux_aval_mdolac!A:G,3,FALSE),"pas de flux")</f>
        <v>0</v>
      </c>
      <c r="E10" s="4" t="str" cm="1">
        <f t="array" ref="E10">IFERROR(_xlfn.ARRAYTOTEXT(_xlfn._xlws.FILTER(CONCATENATE(Liste_STEU_rejet_direct!C:C,"-",Liste_STEU_rejet_direct!D:D," (",Liste_STEU_rejet_direct!F:F," EH)"),Liste_STEU_rejet_direct!A:A=Classe_impact_nutri_urbain!A10)),"Pas de rejet direct")</f>
        <v>0913095002-STATION D'EPURATION DE ST MARC JAUMEGARDE CHEF LIEU (5000 EH)</v>
      </c>
      <c r="F10" s="10">
        <f>IFERROR(VLOOKUP(A10,Flux_aval_mdolac!A:G,4,FALSE),"pas de flux")</f>
        <v>201.37</v>
      </c>
      <c r="G10" s="10">
        <f>IFERROR(VLOOKUP(A10,Flux_aval_mdolac!A:G,5,FALSE),"pas de flux")</f>
        <v>205.69</v>
      </c>
      <c r="H10" s="10">
        <f t="shared" si="6"/>
        <v>201.37</v>
      </c>
      <c r="I10" s="10">
        <f t="shared" si="7"/>
        <v>205.69</v>
      </c>
      <c r="J10" s="10">
        <f>VLOOKUP(A10,[2]Surface_mdolac!A:T,14,FALSE)</f>
        <v>119</v>
      </c>
      <c r="K10" s="11">
        <f t="shared" si="8"/>
        <v>4.6361229423276156E-3</v>
      </c>
      <c r="L10" s="11">
        <f t="shared" si="9"/>
        <v>4.7355819039944748E-3</v>
      </c>
      <c r="M10" s="12">
        <f t="shared" si="4"/>
        <v>1</v>
      </c>
      <c r="N10" s="12">
        <f t="shared" si="5"/>
        <v>1</v>
      </c>
      <c r="O10" s="7">
        <v>1</v>
      </c>
    </row>
    <row r="11" spans="1:15" ht="15" x14ac:dyDescent="0.25">
      <c r="A11" s="9" t="s">
        <v>14</v>
      </c>
      <c r="B11" s="9" t="str">
        <f>VLOOKUP(A11,[1]UsageHydroelec!A10:B110,2,FALSE)</f>
        <v>bassin de réaltor</v>
      </c>
      <c r="C11" s="9" t="str">
        <f>VLOOKUP(A11,flux_rejets_mdoriv_mdolac!A:F,2,FALSE)</f>
        <v>FRDR12063a</v>
      </c>
      <c r="D11" s="10">
        <f>IFERROR(VLOOKUP(A11,Flux_aval_mdolac!A:G,3,FALSE),"pas de flux")</f>
        <v>0</v>
      </c>
      <c r="E11" s="4" t="str" cm="1">
        <f t="array" ref="E11">IFERROR(_xlfn.ARRAYTOTEXT(_xlfn._xlws.FILTER(CONCATENATE(Liste_STEU_rejet_direct!C:C,"-",Liste_STEU_rejet_direct!D:D," (",Liste_STEU_rejet_direct!F:F," EH)"),Liste_STEU_rejet_direct!A:A=Classe_impact_nutri_urbain!A11)),"Pas de rejet direct")</f>
        <v>Pas de rejet direct</v>
      </c>
      <c r="F11" s="10">
        <f>IFERROR(VLOOKUP(A11,Flux_aval_mdolac!A:G,4,FALSE),"pas de flux")</f>
        <v>0</v>
      </c>
      <c r="G11" s="10">
        <f>IFERROR(VLOOKUP(A11,Flux_aval_mdolac!A:G,5,FALSE),"pas de flux")</f>
        <v>0</v>
      </c>
      <c r="H11" s="10">
        <f t="shared" si="6"/>
        <v>0</v>
      </c>
      <c r="I11" s="10">
        <f t="shared" si="7"/>
        <v>0</v>
      </c>
      <c r="J11" s="10">
        <f>VLOOKUP(A11,[2]Surface_mdolac!A:T,14,FALSE)</f>
        <v>62</v>
      </c>
      <c r="K11" s="11">
        <f t="shared" si="8"/>
        <v>0</v>
      </c>
      <c r="L11" s="11">
        <f t="shared" si="9"/>
        <v>0</v>
      </c>
      <c r="M11" s="12">
        <f t="shared" si="4"/>
        <v>1</v>
      </c>
      <c r="N11" s="12">
        <f t="shared" si="5"/>
        <v>1</v>
      </c>
      <c r="O11" s="7">
        <v>2</v>
      </c>
    </row>
    <row r="12" spans="1:15" ht="15" x14ac:dyDescent="0.25">
      <c r="A12" s="9" t="s">
        <v>62</v>
      </c>
      <c r="B12" s="9" t="str">
        <f>VLOOKUP(A12,[1]UsageHydroelec!A11:B111,2,FALSE)</f>
        <v>étang des aulnes</v>
      </c>
      <c r="C12" s="9" t="s">
        <v>153</v>
      </c>
      <c r="D12" s="10" t="str">
        <f>IFERROR(VLOOKUP(A12,Flux_aval_mdolac!A:G,3,FALSE),"pas de flux")</f>
        <v>pas de flux</v>
      </c>
      <c r="E12" s="4" t="str" cm="1">
        <f t="array" ref="E12">IFERROR(_xlfn.ARRAYTOTEXT(_xlfn._xlws.FILTER(CONCATENATE(Liste_STEU_rejet_direct!C:C,"-",Liste_STEU_rejet_direct!D:D," (",Liste_STEU_rejet_direct!F:F," EH)"),Liste_STEU_rejet_direct!A:A=Classe_impact_nutri_urbain!A12)),"Pas de rejet direct")</f>
        <v>Pas de rejet direct</v>
      </c>
      <c r="F12" s="10" t="str">
        <f>IFERROR(VLOOKUP(A12,Flux_aval_mdolac!A:G,4,FALSE),"pas de flux")</f>
        <v>pas de flux</v>
      </c>
      <c r="G12" s="10" t="str">
        <f>IFERROR(VLOOKUP(A12,Flux_aval_mdolac!A:G,5,FALSE),"pas de flux")</f>
        <v>pas de flux</v>
      </c>
      <c r="H12" s="10" t="str">
        <f t="shared" si="6"/>
        <v>pas de flux</v>
      </c>
      <c r="I12" s="10" t="str">
        <f t="shared" si="7"/>
        <v>pas de flux</v>
      </c>
      <c r="J12" s="10">
        <f>VLOOKUP(A12,[2]Surface_mdolac!A:T,14,FALSE)</f>
        <v>88</v>
      </c>
      <c r="K12" s="11" t="str">
        <f t="shared" si="8"/>
        <v>pas de flux</v>
      </c>
      <c r="L12" s="11" t="str">
        <f t="shared" si="9"/>
        <v>pas de flux</v>
      </c>
      <c r="M12" s="12">
        <f t="shared" si="4"/>
        <v>1</v>
      </c>
      <c r="N12" s="12">
        <f t="shared" si="5"/>
        <v>1</v>
      </c>
      <c r="O12" s="7">
        <v>1</v>
      </c>
    </row>
    <row r="13" spans="1:15" ht="15" x14ac:dyDescent="0.25">
      <c r="A13" s="9" t="s">
        <v>63</v>
      </c>
      <c r="B13" s="9" t="str">
        <f>VLOOKUP(A13,[1]UsageHydroelec!A12:B112,2,FALSE)</f>
        <v>étang d'entressen</v>
      </c>
      <c r="C13" s="9" t="s">
        <v>153</v>
      </c>
      <c r="D13" s="10" t="str">
        <f>IFERROR(VLOOKUP(A13,Flux_aval_mdolac!A:G,3,FALSE),"pas de flux")</f>
        <v>pas de flux</v>
      </c>
      <c r="E13" s="4" t="str" cm="1">
        <f t="array" ref="E13">IFERROR(_xlfn.ARRAYTOTEXT(_xlfn._xlws.FILTER(CONCATENATE(Liste_STEU_rejet_direct!C:C,"-",Liste_STEU_rejet_direct!D:D," (",Liste_STEU_rejet_direct!F:F," EH)"),Liste_STEU_rejet_direct!A:A=Classe_impact_nutri_urbain!A13)),"Pas de rejet direct")</f>
        <v>Pas de rejet direct</v>
      </c>
      <c r="F13" s="10" t="str">
        <f>IFERROR(VLOOKUP(A13,Flux_aval_mdolac!A:G,4,FALSE),"pas de flux")</f>
        <v>pas de flux</v>
      </c>
      <c r="G13" s="10" t="str">
        <f>IFERROR(VLOOKUP(A13,Flux_aval_mdolac!A:G,5,FALSE),"pas de flux")</f>
        <v>pas de flux</v>
      </c>
      <c r="H13" s="10" t="str">
        <f t="shared" si="6"/>
        <v>pas de flux</v>
      </c>
      <c r="I13" s="10" t="str">
        <f t="shared" si="7"/>
        <v>pas de flux</v>
      </c>
      <c r="J13" s="10">
        <f>VLOOKUP(A13,[2]Surface_mdolac!A:T,14,FALSE)</f>
        <v>92</v>
      </c>
      <c r="K13" s="11" t="str">
        <f t="shared" si="8"/>
        <v>pas de flux</v>
      </c>
      <c r="L13" s="11" t="str">
        <f t="shared" si="9"/>
        <v>pas de flux</v>
      </c>
      <c r="M13" s="12">
        <f t="shared" si="4"/>
        <v>1</v>
      </c>
      <c r="N13" s="12">
        <f t="shared" si="5"/>
        <v>1</v>
      </c>
      <c r="O13" s="7">
        <v>1</v>
      </c>
    </row>
    <row r="14" spans="1:15" ht="26.25" x14ac:dyDescent="0.25">
      <c r="A14" s="9" t="s">
        <v>15</v>
      </c>
      <c r="B14" s="9" t="str">
        <f>VLOOKUP(A14,[1]UsageHydroelec!A13:B113,2,FALSE)</f>
        <v>réservoir d'avène</v>
      </c>
      <c r="C14" s="9" t="s">
        <v>153</v>
      </c>
      <c r="D14" s="10">
        <f>IFERROR(VLOOKUP(A14,Flux_aval_mdolac!A:G,3,FALSE),"pas de flux")</f>
        <v>0</v>
      </c>
      <c r="E14" s="4" t="str" cm="1">
        <f t="array" ref="E14">IFERROR(_xlfn.ARRAYTOTEXT(_xlfn._xlws.FILTER(CONCATENATE(Liste_STEU_rejet_direct!C:C,"-",Liste_STEU_rejet_direct!D:D," (",Liste_STEU_rejet_direct!F:F," EH)"),Liste_STEU_rejet_direct!A:A=Classe_impact_nutri_urbain!A14)),"Pas de rejet direct")</f>
        <v>0934071001-STATION D'EPURATION DE CEILHES ET ROCOZELS (1500 EH)</v>
      </c>
      <c r="F14" s="10">
        <f>IFERROR(VLOOKUP(A14,Flux_aval_mdolac!A:G,4,FALSE),"pas de flux")</f>
        <v>5.07</v>
      </c>
      <c r="G14" s="10">
        <f>IFERROR(VLOOKUP(A14,Flux_aval_mdolac!A:G,5,FALSE),"pas de flux")</f>
        <v>5.61</v>
      </c>
      <c r="H14" s="10">
        <f t="shared" si="6"/>
        <v>5.07</v>
      </c>
      <c r="I14" s="10">
        <f t="shared" si="7"/>
        <v>5.61</v>
      </c>
      <c r="J14" s="10">
        <f>VLOOKUP(A14,[2]Surface_mdolac!A:T,14,FALSE)</f>
        <v>127</v>
      </c>
      <c r="K14" s="11">
        <f t="shared" si="8"/>
        <v>1.0937331463704024E-4</v>
      </c>
      <c r="L14" s="11">
        <f t="shared" si="9"/>
        <v>1.2102254341494986E-4</v>
      </c>
      <c r="M14" s="12">
        <f t="shared" si="4"/>
        <v>1</v>
      </c>
      <c r="N14" s="12">
        <f t="shared" si="5"/>
        <v>1</v>
      </c>
      <c r="O14" s="7">
        <v>1</v>
      </c>
    </row>
    <row r="15" spans="1:15" ht="15" x14ac:dyDescent="0.25">
      <c r="A15" s="9" t="s">
        <v>16</v>
      </c>
      <c r="B15" s="9" t="str">
        <f>VLOOKUP(A15,[1]UsageHydroelec!A14:B114,2,FALSE)</f>
        <v>lac du saut de vezoles</v>
      </c>
      <c r="C15" s="9" t="s">
        <v>153</v>
      </c>
      <c r="D15" s="10">
        <f>IFERROR(VLOOKUP(A15,Flux_aval_mdolac!A:G,3,FALSE),"pas de flux")</f>
        <v>0</v>
      </c>
      <c r="E15" s="4" t="str" cm="1">
        <f t="array" ref="E15">IFERROR(_xlfn.ARRAYTOTEXT(_xlfn._xlws.FILTER(CONCATENATE(Liste_STEU_rejet_direct!C:C,"-",Liste_STEU_rejet_direct!D:D," (",Liste_STEU_rejet_direct!F:F," EH)"),Liste_STEU_rejet_direct!A:A=Classe_impact_nutri_urbain!A15)),"Pas de rejet direct")</f>
        <v>Pas de rejet direct</v>
      </c>
      <c r="F15" s="10">
        <f>IFERROR(VLOOKUP(A15,Flux_aval_mdolac!A:G,4,FALSE),"pas de flux")</f>
        <v>0</v>
      </c>
      <c r="G15" s="10">
        <f>IFERROR(VLOOKUP(A15,Flux_aval_mdolac!A:G,5,FALSE),"pas de flux")</f>
        <v>0</v>
      </c>
      <c r="H15" s="10">
        <f t="shared" si="6"/>
        <v>0</v>
      </c>
      <c r="I15" s="10">
        <f t="shared" si="7"/>
        <v>0</v>
      </c>
      <c r="J15" s="10">
        <f>VLOOKUP(A15,[2]Surface_mdolac!A:T,14,FALSE)</f>
        <v>51</v>
      </c>
      <c r="K15" s="11">
        <f t="shared" si="8"/>
        <v>0</v>
      </c>
      <c r="L15" s="11">
        <f t="shared" si="9"/>
        <v>0</v>
      </c>
      <c r="M15" s="12">
        <f t="shared" si="4"/>
        <v>1</v>
      </c>
      <c r="N15" s="12">
        <f t="shared" si="5"/>
        <v>1</v>
      </c>
      <c r="O15" s="7">
        <v>1</v>
      </c>
    </row>
    <row r="16" spans="1:15" ht="39" x14ac:dyDescent="0.25">
      <c r="A16" s="9" t="s">
        <v>17</v>
      </c>
      <c r="B16" s="9" t="str">
        <f>VLOOKUP(A16,[1]UsageHydroelec!A15:B115,2,FALSE)</f>
        <v>lac du Salagou</v>
      </c>
      <c r="C16" s="9" t="str">
        <f>VLOOKUP(A16,flux_rejets_mdoriv_mdolac!A:F,2,FALSE)</f>
        <v>FRDR167</v>
      </c>
      <c r="D16" s="10">
        <f>IFERROR(VLOOKUP(A16,Flux_aval_mdolac!A:G,3,FALSE),"pas de flux")</f>
        <v>0</v>
      </c>
      <c r="E16" s="4" t="str" cm="1">
        <f t="array" ref="E16">IFERROR(_xlfn.ARRAYTOTEXT(_xlfn._xlws.FILTER(CONCATENATE(Liste_STEU_rejet_direct!C:C,"-",Liste_STEU_rejet_direct!D:D," (",Liste_STEU_rejet_direct!F:F," EH)"),Liste_STEU_rejet_direct!A:A=Classe_impact_nutri_urbain!A16)),"Pas de rejet direct")</f>
        <v>0934079002-STATION D'EPURATION DE CLERMONT L'HERAULT-SALAGOU (1000 EH); 0934186001-STATION D'EPURATION DE OCTON (1370 EH)</v>
      </c>
      <c r="F16" s="10">
        <f>IFERROR(VLOOKUP(A16,Flux_aval_mdolac!A:G,4,FALSE),"pas de flux")</f>
        <v>400.28</v>
      </c>
      <c r="G16" s="10">
        <f>IFERROR(VLOOKUP(A16,Flux_aval_mdolac!A:G,5,FALSE),"pas de flux")</f>
        <v>443.11</v>
      </c>
      <c r="H16" s="10">
        <f t="shared" si="6"/>
        <v>400.28</v>
      </c>
      <c r="I16" s="10">
        <f t="shared" si="7"/>
        <v>443.11</v>
      </c>
      <c r="J16" s="10">
        <f>VLOOKUP(A16,[2]Surface_mdolac!A:T,14,FALSE)</f>
        <v>730</v>
      </c>
      <c r="K16" s="11">
        <f t="shared" si="8"/>
        <v>1.5022705948583221E-3</v>
      </c>
      <c r="L16" s="11">
        <f t="shared" si="9"/>
        <v>1.6630136986301369E-3</v>
      </c>
      <c r="M16" s="12">
        <f t="shared" si="4"/>
        <v>1</v>
      </c>
      <c r="N16" s="12">
        <f t="shared" si="5"/>
        <v>1</v>
      </c>
      <c r="O16" s="7">
        <v>1</v>
      </c>
    </row>
    <row r="17" spans="1:15" ht="15" x14ac:dyDescent="0.25">
      <c r="A17" s="9" t="s">
        <v>18</v>
      </c>
      <c r="B17" s="9" t="str">
        <f>VLOOKUP(A17,[1]UsageHydroelec!A16:B116,2,FALSE)</f>
        <v>lac de saint-point</v>
      </c>
      <c r="C17" s="9" t="str">
        <f>VLOOKUP(A17,flux_rejets_mdoriv_mdolac!A:F,2,FALSE)</f>
        <v>FRDR643</v>
      </c>
      <c r="D17" s="10">
        <f>IFERROR(VLOOKUP(A17,Flux_aval_mdolac!A:G,3,FALSE),"pas de flux")</f>
        <v>0</v>
      </c>
      <c r="E17" s="4" t="str" cm="1">
        <f t="array" ref="E17">IFERROR(_xlfn.ARRAYTOTEXT(_xlfn._xlws.FILTER(CONCATENATE(Liste_STEU_rejet_direct!C:C,"-",Liste_STEU_rejet_direct!D:D," (",Liste_STEU_rejet_direct!F:F," EH)"),Liste_STEU_rejet_direct!A:A=Classe_impact_nutri_urbain!A17)),"Pas de rejet direct")</f>
        <v>Pas de rejet direct</v>
      </c>
      <c r="F17" s="10">
        <f>IFERROR(VLOOKUP(A17,Flux_aval_mdolac!A:G,4,FALSE),"pas de flux")</f>
        <v>641.32000000000005</v>
      </c>
      <c r="G17" s="10">
        <f>IFERROR(VLOOKUP(A17,Flux_aval_mdolac!A:G,5,FALSE),"pas de flux")</f>
        <v>641.32000000000005</v>
      </c>
      <c r="H17" s="10">
        <f t="shared" si="6"/>
        <v>641.32000000000005</v>
      </c>
      <c r="I17" s="10">
        <f t="shared" si="7"/>
        <v>641.32000000000005</v>
      </c>
      <c r="J17" s="10">
        <f>VLOOKUP(A17,[2]Surface_mdolac!A:T,14,FALSE)</f>
        <v>407</v>
      </c>
      <c r="K17" s="11">
        <f t="shared" si="8"/>
        <v>4.3170542896570291E-3</v>
      </c>
      <c r="L17" s="11">
        <f t="shared" si="9"/>
        <v>4.3170542896570291E-3</v>
      </c>
      <c r="M17" s="12">
        <f t="shared" si="4"/>
        <v>1</v>
      </c>
      <c r="N17" s="12">
        <f t="shared" si="5"/>
        <v>1</v>
      </c>
      <c r="O17" s="7">
        <v>2</v>
      </c>
    </row>
    <row r="18" spans="1:15" ht="15" x14ac:dyDescent="0.25">
      <c r="A18" s="9" t="s">
        <v>64</v>
      </c>
      <c r="B18" s="9" t="str">
        <f>VLOOKUP(A18,[1]UsageHydroelec!A17:B117,2,FALSE)</f>
        <v>étang de jouarres</v>
      </c>
      <c r="C18" s="9" t="s">
        <v>153</v>
      </c>
      <c r="D18" s="10" t="str">
        <f>IFERROR(VLOOKUP(A18,Flux_aval_mdolac!A:G,3,FALSE),"pas de flux")</f>
        <v>pas de flux</v>
      </c>
      <c r="E18" s="4" t="str" cm="1">
        <f t="array" ref="E18">IFERROR(_xlfn.ARRAYTOTEXT(_xlfn._xlws.FILTER(CONCATENATE(Liste_STEU_rejet_direct!C:C,"-",Liste_STEU_rejet_direct!D:D," (",Liste_STEU_rejet_direct!F:F," EH)"),Liste_STEU_rejet_direct!A:A=Classe_impact_nutri_urbain!A18)),"Pas de rejet direct")</f>
        <v>Pas de rejet direct</v>
      </c>
      <c r="F18" s="10" t="str">
        <f>IFERROR(VLOOKUP(A18,Flux_aval_mdolac!A:G,4,FALSE),"pas de flux")</f>
        <v>pas de flux</v>
      </c>
      <c r="G18" s="10" t="str">
        <f>IFERROR(VLOOKUP(A18,Flux_aval_mdolac!A:G,5,FALSE),"pas de flux")</f>
        <v>pas de flux</v>
      </c>
      <c r="H18" s="10" t="str">
        <f t="shared" si="6"/>
        <v>pas de flux</v>
      </c>
      <c r="I18" s="10" t="str">
        <f t="shared" si="7"/>
        <v>pas de flux</v>
      </c>
      <c r="J18" s="10">
        <f>VLOOKUP(A18,[2]Surface_mdolac!A:T,14,FALSE)</f>
        <v>95</v>
      </c>
      <c r="K18" s="11" t="str">
        <f t="shared" si="8"/>
        <v>pas de flux</v>
      </c>
      <c r="L18" s="11" t="str">
        <f t="shared" si="9"/>
        <v>pas de flux</v>
      </c>
      <c r="M18" s="12">
        <f t="shared" si="4"/>
        <v>1</v>
      </c>
      <c r="N18" s="12">
        <f t="shared" si="5"/>
        <v>1</v>
      </c>
      <c r="O18" s="7">
        <v>1</v>
      </c>
    </row>
    <row r="19" spans="1:15" ht="39" x14ac:dyDescent="0.25">
      <c r="A19" s="9" t="s">
        <v>19</v>
      </c>
      <c r="B19" s="9" t="str">
        <f>VLOOKUP(A19,[1]UsageHydroelec!A18:B118,2,FALSE)</f>
        <v>lac de laprade basse</v>
      </c>
      <c r="C19" s="9" t="s">
        <v>153</v>
      </c>
      <c r="D19" s="10">
        <f>IFERROR(VLOOKUP(A19,Flux_aval_mdolac!A:G,3,FALSE),"pas de flux")</f>
        <v>0</v>
      </c>
      <c r="E19" s="4" t="str" cm="1">
        <f t="array" ref="E19">IFERROR(_xlfn.ARRAYTOTEXT(_xlfn._xlws.FILTER(CONCATENATE(Liste_STEU_rejet_direct!C:C,"-",Liste_STEU_rejet_direct!D:D," (",Liste_STEU_rejet_direct!F:F," EH)"),Liste_STEU_rejet_direct!A:A=Classe_impact_nutri_urbain!A19)),"Pas de rejet direct")</f>
        <v>0911115003-STATION D'EPURATION DE CUXAC CABARDES - LA PRADE (60 EH); 0911189002-STATION D'EPURATION DE LAPRADE VILLAGE (250 EH)</v>
      </c>
      <c r="F19" s="10">
        <f>IFERROR(VLOOKUP(A19,Flux_aval_mdolac!A:G,4,FALSE),"pas de flux")</f>
        <v>22.2</v>
      </c>
      <c r="G19" s="10">
        <f>IFERROR(VLOOKUP(A19,Flux_aval_mdolac!A:G,5,FALSE),"pas de flux")</f>
        <v>22.85</v>
      </c>
      <c r="H19" s="10">
        <f t="shared" si="6"/>
        <v>22.2</v>
      </c>
      <c r="I19" s="10">
        <f t="shared" si="7"/>
        <v>22.85</v>
      </c>
      <c r="J19" s="10">
        <f>VLOOKUP(A19,[2]Surface_mdolac!A:T,14,FALSE)</f>
        <v>98</v>
      </c>
      <c r="K19" s="11">
        <f t="shared" si="8"/>
        <v>6.2063181436958345E-4</v>
      </c>
      <c r="L19" s="11">
        <f t="shared" si="9"/>
        <v>6.3880346659211625E-4</v>
      </c>
      <c r="M19" s="12">
        <f t="shared" si="4"/>
        <v>1</v>
      </c>
      <c r="N19" s="12">
        <f t="shared" si="5"/>
        <v>1</v>
      </c>
      <c r="O19" s="7">
        <v>1</v>
      </c>
    </row>
    <row r="20" spans="1:15" ht="15" x14ac:dyDescent="0.25">
      <c r="A20" s="9" t="s">
        <v>20</v>
      </c>
      <c r="B20" s="9" t="str">
        <f>VLOOKUP(A20,[1]UsageHydroelec!A19:B119,2,FALSE)</f>
        <v>retenue de matemale</v>
      </c>
      <c r="C20" s="9" t="str">
        <f>VLOOKUP(A20,flux_rejets_mdoriv_mdolac!A:F,2,FALSE)</f>
        <v>FRDR206</v>
      </c>
      <c r="D20" s="10">
        <f>IFERROR(VLOOKUP(A20,Flux_aval_mdolac!A:G,3,FALSE),"pas de flux")</f>
        <v>0</v>
      </c>
      <c r="E20" s="4" t="str" cm="1">
        <f t="array" ref="E20">IFERROR(_xlfn.ARRAYTOTEXT(_xlfn._xlws.FILTER(CONCATENATE(Liste_STEU_rejet_direct!C:C,"-",Liste_STEU_rejet_direct!D:D," (",Liste_STEU_rejet_direct!F:F," EH)"),Liste_STEU_rejet_direct!A:A=Classe_impact_nutri_urbain!A20)),"Pas de rejet direct")</f>
        <v>Pas de rejet direct</v>
      </c>
      <c r="F20" s="10">
        <f>IFERROR(VLOOKUP(A20,Flux_aval_mdolac!A:G,4,FALSE),"pas de flux")</f>
        <v>0</v>
      </c>
      <c r="G20" s="10">
        <f>IFERROR(VLOOKUP(A20,Flux_aval_mdolac!A:G,5,FALSE),"pas de flux")</f>
        <v>0</v>
      </c>
      <c r="H20" s="10">
        <f t="shared" si="6"/>
        <v>0</v>
      </c>
      <c r="I20" s="10">
        <f t="shared" si="7"/>
        <v>0</v>
      </c>
      <c r="J20" s="10">
        <f>VLOOKUP(A20,[2]Surface_mdolac!A:T,14,FALSE)</f>
        <v>220.00000000000003</v>
      </c>
      <c r="K20" s="11">
        <f t="shared" si="8"/>
        <v>0</v>
      </c>
      <c r="L20" s="11">
        <f t="shared" si="9"/>
        <v>0</v>
      </c>
      <c r="M20" s="12">
        <f t="shared" si="4"/>
        <v>1</v>
      </c>
      <c r="N20" s="12">
        <f t="shared" si="5"/>
        <v>1</v>
      </c>
      <c r="O20" s="7">
        <v>1</v>
      </c>
    </row>
    <row r="21" spans="1:15" ht="26.25" x14ac:dyDescent="0.25">
      <c r="A21" s="9" t="s">
        <v>21</v>
      </c>
      <c r="B21" s="9" t="str">
        <f>VLOOKUP(A21,[1]UsageHydroelec!A20:B120,2,FALSE)</f>
        <v>lac des Bouillouses</v>
      </c>
      <c r="C21" s="9" t="str">
        <f>VLOOKUP(A21,flux_rejets_mdoriv_mdolac!A:F,2,FALSE)</f>
        <v>FRDR230</v>
      </c>
      <c r="D21" s="10">
        <f>IFERROR(VLOOKUP(A21,Flux_aval_mdolac!A:G,3,FALSE),"pas de flux")</f>
        <v>0</v>
      </c>
      <c r="E21" s="4" t="str" cm="1">
        <f t="array" ref="E21">IFERROR(_xlfn.ARRAYTOTEXT(_xlfn._xlws.FILTER(CONCATENATE(Liste_STEU_rejet_direct!C:C,"-",Liste_STEU_rejet_direct!D:D," (",Liste_STEU_rejet_direct!F:F," EH)"),Liste_STEU_rejet_direct!A:A=Classe_impact_nutri_urbain!A21)),"Pas de rejet direct")</f>
        <v>0966004002-STATION D'EPURATION DE LES BOUILLOUSES (185 EH)</v>
      </c>
      <c r="F21" s="10">
        <f>IFERROR(VLOOKUP(A21,Flux_aval_mdolac!A:G,4,FALSE),"pas de flux")</f>
        <v>0.5</v>
      </c>
      <c r="G21" s="10">
        <f>IFERROR(VLOOKUP(A21,Flux_aval_mdolac!A:G,5,FALSE),"pas de flux")</f>
        <v>0.52</v>
      </c>
      <c r="H21" s="10">
        <f t="shared" si="6"/>
        <v>0.5</v>
      </c>
      <c r="I21" s="10">
        <f t="shared" si="7"/>
        <v>0.52</v>
      </c>
      <c r="J21" s="10">
        <f>VLOOKUP(A21,[2]Surface_mdolac!A:T,14,FALSE)</f>
        <v>152</v>
      </c>
      <c r="K21" s="11">
        <f t="shared" si="8"/>
        <v>9.0122566690699356E-6</v>
      </c>
      <c r="L21" s="11">
        <f t="shared" si="9"/>
        <v>9.3727469358327322E-6</v>
      </c>
      <c r="M21" s="12">
        <f t="shared" si="4"/>
        <v>1</v>
      </c>
      <c r="N21" s="12">
        <f t="shared" si="5"/>
        <v>1</v>
      </c>
      <c r="O21" s="7">
        <v>1</v>
      </c>
    </row>
    <row r="22" spans="1:15" ht="15" x14ac:dyDescent="0.25">
      <c r="A22" s="9" t="s">
        <v>22</v>
      </c>
      <c r="B22" s="9" t="str">
        <f>VLOOKUP(A22,[1]UsageHydroelec!A21:B121,2,FALSE)</f>
        <v>étang de lanos</v>
      </c>
      <c r="C22" s="9" t="s">
        <v>153</v>
      </c>
      <c r="D22" s="10">
        <f>IFERROR(VLOOKUP(A22,Flux_aval_mdolac!A:G,3,FALSE),"pas de flux")</f>
        <v>0</v>
      </c>
      <c r="E22" s="4" t="str" cm="1">
        <f t="array" ref="E22">IFERROR(_xlfn.ARRAYTOTEXT(_xlfn._xlws.FILTER(CONCATENATE(Liste_STEU_rejet_direct!C:C,"-",Liste_STEU_rejet_direct!D:D," (",Liste_STEU_rejet_direct!F:F," EH)"),Liste_STEU_rejet_direct!A:A=Classe_impact_nutri_urbain!A22)),"Pas de rejet direct")</f>
        <v>Pas de rejet direct</v>
      </c>
      <c r="F22" s="10">
        <f>IFERROR(VLOOKUP(A22,Flux_aval_mdolac!A:G,4,FALSE),"pas de flux")</f>
        <v>0</v>
      </c>
      <c r="G22" s="10">
        <f>IFERROR(VLOOKUP(A22,Flux_aval_mdolac!A:G,5,FALSE),"pas de flux")</f>
        <v>0</v>
      </c>
      <c r="H22" s="10">
        <f t="shared" si="6"/>
        <v>0</v>
      </c>
      <c r="I22" s="10">
        <f t="shared" si="7"/>
        <v>0</v>
      </c>
      <c r="J22" s="10">
        <f>VLOOKUP(A22,[2]Surface_mdolac!A:T,14,FALSE)</f>
        <v>167</v>
      </c>
      <c r="K22" s="11">
        <f t="shared" si="8"/>
        <v>0</v>
      </c>
      <c r="L22" s="11">
        <f t="shared" si="9"/>
        <v>0</v>
      </c>
      <c r="M22" s="12">
        <f t="shared" si="4"/>
        <v>1</v>
      </c>
      <c r="N22" s="12">
        <f t="shared" si="5"/>
        <v>1</v>
      </c>
      <c r="O22" s="7">
        <v>1</v>
      </c>
    </row>
    <row r="23" spans="1:15" ht="15" x14ac:dyDescent="0.25">
      <c r="A23" s="9" t="s">
        <v>23</v>
      </c>
      <c r="B23" s="9" t="str">
        <f>VLOOKUP(A23,[1]UsageHydroelec!A22:B122,2,FALSE)</f>
        <v>retenue de Puyvalador</v>
      </c>
      <c r="C23" s="9" t="str">
        <f>VLOOKUP(A23,flux_rejets_mdoriv_mdolac!A:F,2,FALSE)</f>
        <v>FRDR205,FRDR10545</v>
      </c>
      <c r="D23" s="10">
        <f>IFERROR(VLOOKUP(A23,Flux_aval_mdolac!A:G,3,FALSE),"pas de flux")</f>
        <v>0</v>
      </c>
      <c r="E23" s="4" t="str" cm="1">
        <f t="array" ref="E23">IFERROR(_xlfn.ARRAYTOTEXT(_xlfn._xlws.FILTER(CONCATENATE(Liste_STEU_rejet_direct!C:C,"-",Liste_STEU_rejet_direct!D:D," (",Liste_STEU_rejet_direct!F:F," EH)"),Liste_STEU_rejet_direct!A:A=Classe_impact_nutri_urbain!A23)),"Pas de rejet direct")</f>
        <v>Pas de rejet direct</v>
      </c>
      <c r="F23" s="10">
        <f>IFERROR(VLOOKUP(A23,Flux_aval_mdolac!A:G,4,FALSE),"pas de flux")</f>
        <v>651.69000000000005</v>
      </c>
      <c r="G23" s="10">
        <f>IFERROR(VLOOKUP(A23,Flux_aval_mdolac!A:G,5,FALSE),"pas de flux")</f>
        <v>678.67</v>
      </c>
      <c r="H23" s="10">
        <f t="shared" si="6"/>
        <v>651.69000000000005</v>
      </c>
      <c r="I23" s="10">
        <f t="shared" si="7"/>
        <v>678.67</v>
      </c>
      <c r="J23" s="10">
        <f>VLOOKUP(A23,[2]Surface_mdolac!A:T,14,FALSE)</f>
        <v>91</v>
      </c>
      <c r="K23" s="11">
        <f t="shared" si="8"/>
        <v>1.9620352250489238E-2</v>
      </c>
      <c r="L23" s="11">
        <f t="shared" si="9"/>
        <v>2.043263585729339E-2</v>
      </c>
      <c r="M23" s="12">
        <f t="shared" si="4"/>
        <v>1</v>
      </c>
      <c r="N23" s="12">
        <f t="shared" si="5"/>
        <v>1</v>
      </c>
      <c r="O23" s="7">
        <v>3</v>
      </c>
    </row>
    <row r="24" spans="1:15" ht="15" x14ac:dyDescent="0.25">
      <c r="A24" s="9" t="s">
        <v>65</v>
      </c>
      <c r="B24" s="9" t="str">
        <f>VLOOKUP(A24,[1]UsageHydroelec!A23:B123,2,FALSE)</f>
        <v>retenue de villeneuve-de-la-raho</v>
      </c>
      <c r="C24" s="9" t="s">
        <v>153</v>
      </c>
      <c r="D24" s="10" t="str">
        <f>IFERROR(VLOOKUP(A24,Flux_aval_mdolac!A:G,3,FALSE),"pas de flux")</f>
        <v>pas de flux</v>
      </c>
      <c r="E24" s="4" t="str" cm="1">
        <f t="array" ref="E24">IFERROR(_xlfn.ARRAYTOTEXT(_xlfn._xlws.FILTER(CONCATENATE(Liste_STEU_rejet_direct!C:C,"-",Liste_STEU_rejet_direct!D:D," (",Liste_STEU_rejet_direct!F:F," EH)"),Liste_STEU_rejet_direct!A:A=Classe_impact_nutri_urbain!A24)),"Pas de rejet direct")</f>
        <v>Pas de rejet direct</v>
      </c>
      <c r="F24" s="10" t="str">
        <f>IFERROR(VLOOKUP(A24,Flux_aval_mdolac!A:G,4,FALSE),"pas de flux")</f>
        <v>pas de flux</v>
      </c>
      <c r="G24" s="10" t="str">
        <f>IFERROR(VLOOKUP(A24,Flux_aval_mdolac!A:G,5,FALSE),"pas de flux")</f>
        <v>pas de flux</v>
      </c>
      <c r="H24" s="10" t="str">
        <f t="shared" si="6"/>
        <v>pas de flux</v>
      </c>
      <c r="I24" s="10" t="str">
        <f t="shared" si="7"/>
        <v>pas de flux</v>
      </c>
      <c r="J24" s="10">
        <f>VLOOKUP(A24,[2]Surface_mdolac!A:T,14,FALSE)</f>
        <v>191</v>
      </c>
      <c r="K24" s="11" t="str">
        <f t="shared" si="8"/>
        <v>pas de flux</v>
      </c>
      <c r="L24" s="11" t="str">
        <f t="shared" si="9"/>
        <v>pas de flux</v>
      </c>
      <c r="M24" s="12">
        <f t="shared" si="4"/>
        <v>1</v>
      </c>
      <c r="N24" s="12">
        <f t="shared" si="5"/>
        <v>1</v>
      </c>
      <c r="O24" s="7">
        <v>3</v>
      </c>
    </row>
    <row r="25" spans="1:15" ht="15" x14ac:dyDescent="0.25">
      <c r="A25" s="9" t="s">
        <v>24</v>
      </c>
      <c r="B25" s="9" t="str">
        <f>VLOOKUP(A25,[1]UsageHydroelec!A24:B124,2,FALSE)</f>
        <v>retenue de caramany</v>
      </c>
      <c r="C25" s="9" t="str">
        <f>VLOOKUP(A25,flux_rejets_mdoriv_mdolac!A:F,2,FALSE)</f>
        <v>FRDR219,FRDR218</v>
      </c>
      <c r="D25" s="10">
        <f>IFERROR(VLOOKUP(A25,Flux_aval_mdolac!A:G,3,FALSE),"pas de flux")</f>
        <v>0</v>
      </c>
      <c r="E25" s="4" t="str" cm="1">
        <f t="array" ref="E25">IFERROR(_xlfn.ARRAYTOTEXT(_xlfn._xlws.FILTER(CONCATENATE(Liste_STEU_rejet_direct!C:C,"-",Liste_STEU_rejet_direct!D:D," (",Liste_STEU_rejet_direct!F:F," EH)"),Liste_STEU_rejet_direct!A:A=Classe_impact_nutri_urbain!A25)),"Pas de rejet direct")</f>
        <v>0966039002-STATION D'EPURATION DE CARAMANY ( EH)</v>
      </c>
      <c r="F25" s="10">
        <f>IFERROR(VLOOKUP(A25,Flux_aval_mdolac!A:G,4,FALSE),"pas de flux")</f>
        <v>609.95000000000005</v>
      </c>
      <c r="G25" s="10">
        <f>IFERROR(VLOOKUP(A25,Flux_aval_mdolac!A:G,5,FALSE),"pas de flux")</f>
        <v>635.17999999999995</v>
      </c>
      <c r="H25" s="10">
        <f t="shared" si="6"/>
        <v>609.95000000000005</v>
      </c>
      <c r="I25" s="10">
        <f t="shared" si="7"/>
        <v>635.17999999999995</v>
      </c>
      <c r="J25" s="10">
        <f>VLOOKUP(A25,[2]Surface_mdolac!A:T,14,FALSE)</f>
        <v>172</v>
      </c>
      <c r="K25" s="11">
        <f t="shared" si="8"/>
        <v>9.7156737814590634E-3</v>
      </c>
      <c r="L25" s="11">
        <f t="shared" si="9"/>
        <v>1.0117553360942975E-2</v>
      </c>
      <c r="M25" s="12">
        <f t="shared" si="4"/>
        <v>1</v>
      </c>
      <c r="N25" s="12">
        <f t="shared" si="5"/>
        <v>1</v>
      </c>
      <c r="O25" s="7">
        <v>1</v>
      </c>
    </row>
    <row r="26" spans="1:15" ht="39" x14ac:dyDescent="0.25">
      <c r="A26" s="9" t="s">
        <v>25</v>
      </c>
      <c r="B26" s="9" t="str">
        <f>VLOOKUP(A26,[1]UsageHydroelec!A25:B125,2,FALSE)</f>
        <v>retenue de vinça</v>
      </c>
      <c r="C26" s="9" t="str">
        <f>VLOOKUP(A26,flux_rejets_mdoriv_mdolac!A:F,2,FALSE)</f>
        <v>FRDR226,FRDR990,FRDR11309</v>
      </c>
      <c r="D26" s="10">
        <f>IFERROR(VLOOKUP(A26,Flux_aval_mdolac!A:G,3,FALSE),"pas de flux")</f>
        <v>0</v>
      </c>
      <c r="E26" s="4" t="str" cm="1">
        <f t="array" ref="E26">IFERROR(_xlfn.ARRAYTOTEXT(_xlfn._xlws.FILTER(CONCATENATE(Liste_STEU_rejet_direct!C:C,"-",Liste_STEU_rejet_direct!D:D," (",Liste_STEU_rejet_direct!F:F," EH)"),Liste_STEU_rejet_direct!A:A=Classe_impact_nutri_urbain!A26)),"Pas de rejet direct")</f>
        <v>0966007004-STATION D'EPURATION DE ARBOUSSOLS - VILLAGE (220 EH); 0966230002-STATION D'EPURATION DE VINCA (7000 EH)</v>
      </c>
      <c r="F26" s="10">
        <f>IFERROR(VLOOKUP(A26,Flux_aval_mdolac!A:G,4,FALSE),"pas de flux")</f>
        <v>2765</v>
      </c>
      <c r="G26" s="10">
        <f>IFERROR(VLOOKUP(A26,Flux_aval_mdolac!A:G,5,FALSE),"pas de flux")</f>
        <v>2879.48</v>
      </c>
      <c r="H26" s="10">
        <f t="shared" si="6"/>
        <v>2765</v>
      </c>
      <c r="I26" s="10">
        <f t="shared" si="7"/>
        <v>2879.48</v>
      </c>
      <c r="J26" s="10">
        <f>VLOOKUP(A26,[2]Surface_mdolac!A:T,14,FALSE)</f>
        <v>155</v>
      </c>
      <c r="K26" s="11">
        <f t="shared" si="8"/>
        <v>4.8873177198409189E-2</v>
      </c>
      <c r="L26" s="11">
        <f t="shared" si="9"/>
        <v>5.0896685815289444E-2</v>
      </c>
      <c r="M26" s="12">
        <f t="shared" si="4"/>
        <v>1</v>
      </c>
      <c r="N26" s="12">
        <f t="shared" si="5"/>
        <v>1</v>
      </c>
      <c r="O26" s="7">
        <v>3</v>
      </c>
    </row>
    <row r="27" spans="1:15" ht="15" x14ac:dyDescent="0.25">
      <c r="A27" s="9" t="s">
        <v>66</v>
      </c>
      <c r="B27" s="9" t="str">
        <f>VLOOKUP(A27,[1]UsageHydroelec!A26:B126,2,FALSE)</f>
        <v>estany de la pradella</v>
      </c>
      <c r="C27" s="9" t="s">
        <v>153</v>
      </c>
      <c r="D27" s="10" t="str">
        <f>IFERROR(VLOOKUP(A27,Flux_aval_mdolac!A:G,3,FALSE),"pas de flux")</f>
        <v>pas de flux</v>
      </c>
      <c r="E27" s="4" t="str" cm="1">
        <f t="array" ref="E27">IFERROR(_xlfn.ARRAYTOTEXT(_xlfn._xlws.FILTER(CONCATENATE(Liste_STEU_rejet_direct!C:C,"-",Liste_STEU_rejet_direct!D:D," (",Liste_STEU_rejet_direct!F:F," EH)"),Liste_STEU_rejet_direct!A:A=Classe_impact_nutri_urbain!A27)),"Pas de rejet direct")</f>
        <v>Pas de rejet direct</v>
      </c>
      <c r="F27" s="10" t="str">
        <f>IFERROR(VLOOKUP(A27,Flux_aval_mdolac!A:G,4,FALSE),"pas de flux")</f>
        <v>pas de flux</v>
      </c>
      <c r="G27" s="10" t="str">
        <f>IFERROR(VLOOKUP(A27,Flux_aval_mdolac!A:G,5,FALSE),"pas de flux")</f>
        <v>pas de flux</v>
      </c>
      <c r="H27" s="10" t="str">
        <f t="shared" si="6"/>
        <v>pas de flux</v>
      </c>
      <c r="I27" s="10" t="str">
        <f t="shared" si="7"/>
        <v>pas de flux</v>
      </c>
      <c r="J27" s="10">
        <f>VLOOKUP(A27,[2]Surface_mdolac!A:T,14,FALSE)</f>
        <v>11</v>
      </c>
      <c r="K27" s="11" t="str">
        <f t="shared" si="8"/>
        <v>pas de flux</v>
      </c>
      <c r="L27" s="11" t="str">
        <f t="shared" si="9"/>
        <v>pas de flux</v>
      </c>
      <c r="M27" s="12">
        <f t="shared" si="4"/>
        <v>1</v>
      </c>
      <c r="N27" s="12">
        <f t="shared" si="5"/>
        <v>1</v>
      </c>
      <c r="O27" s="7">
        <v>1</v>
      </c>
    </row>
    <row r="28" spans="1:15" ht="15" x14ac:dyDescent="0.25">
      <c r="A28" s="9" t="s">
        <v>26</v>
      </c>
      <c r="B28" s="9" t="str">
        <f>VLOOKUP(A28,[1]UsageHydroelec!A27:B127,2,FALSE)</f>
        <v>lac de remoray</v>
      </c>
      <c r="C28" s="9" t="str">
        <f>VLOOKUP(A28,flux_rejets_mdoriv_mdolac!A:F,2,FALSE)</f>
        <v>FRDR12055</v>
      </c>
      <c r="D28" s="10">
        <f>IFERROR(VLOOKUP(A28,Flux_aval_mdolac!A:G,3,FALSE),"pas de flux")</f>
        <v>0</v>
      </c>
      <c r="E28" s="4" t="str" cm="1">
        <f t="array" ref="E28">IFERROR(_xlfn.ARRAYTOTEXT(_xlfn._xlws.FILTER(CONCATENATE(Liste_STEU_rejet_direct!C:C,"-",Liste_STEU_rejet_direct!D:D," (",Liste_STEU_rejet_direct!F:F," EH)"),Liste_STEU_rejet_direct!A:A=Classe_impact_nutri_urbain!A28)),"Pas de rejet direct")</f>
        <v>Pas de rejet direct</v>
      </c>
      <c r="F28" s="10">
        <f>IFERROR(VLOOKUP(A28,Flux_aval_mdolac!A:G,4,FALSE),"pas de flux")</f>
        <v>0</v>
      </c>
      <c r="G28" s="10">
        <f>IFERROR(VLOOKUP(A28,Flux_aval_mdolac!A:G,5,FALSE),"pas de flux")</f>
        <v>0</v>
      </c>
      <c r="H28" s="10">
        <f t="shared" si="6"/>
        <v>0</v>
      </c>
      <c r="I28" s="10">
        <f t="shared" si="7"/>
        <v>0</v>
      </c>
      <c r="J28" s="10">
        <f>VLOOKUP(A28,[2]Surface_mdolac!A:T,14,FALSE)</f>
        <v>70</v>
      </c>
      <c r="K28" s="11">
        <f t="shared" si="8"/>
        <v>0</v>
      </c>
      <c r="L28" s="11">
        <f t="shared" si="9"/>
        <v>0</v>
      </c>
      <c r="M28" s="12">
        <f t="shared" si="4"/>
        <v>1</v>
      </c>
      <c r="N28" s="12">
        <f t="shared" si="5"/>
        <v>1</v>
      </c>
      <c r="O28" s="7">
        <v>1</v>
      </c>
    </row>
    <row r="29" spans="1:15" ht="15" x14ac:dyDescent="0.25">
      <c r="A29" s="9" t="s">
        <v>67</v>
      </c>
      <c r="B29" s="9" t="str">
        <f>VLOOKUP(A29,[1]UsageHydroelec!A28:B128,2,FALSE)</f>
        <v>étang de llat</v>
      </c>
      <c r="C29" s="9" t="s">
        <v>153</v>
      </c>
      <c r="D29" s="10" t="str">
        <f>IFERROR(VLOOKUP(A29,Flux_aval_mdolac!A:G,3,FALSE),"pas de flux")</f>
        <v>pas de flux</v>
      </c>
      <c r="E29" s="4" t="str" cm="1">
        <f t="array" ref="E29">IFERROR(_xlfn.ARRAYTOTEXT(_xlfn._xlws.FILTER(CONCATENATE(Liste_STEU_rejet_direct!C:C,"-",Liste_STEU_rejet_direct!D:D," (",Liste_STEU_rejet_direct!F:F," EH)"),Liste_STEU_rejet_direct!A:A=Classe_impact_nutri_urbain!A29)),"Pas de rejet direct")</f>
        <v>Pas de rejet direct</v>
      </c>
      <c r="F29" s="10" t="str">
        <f>IFERROR(VLOOKUP(A29,Flux_aval_mdolac!A:G,4,FALSE),"pas de flux")</f>
        <v>pas de flux</v>
      </c>
      <c r="G29" s="10" t="str">
        <f>IFERROR(VLOOKUP(A29,Flux_aval_mdolac!A:G,5,FALSE),"pas de flux")</f>
        <v>pas de flux</v>
      </c>
      <c r="H29" s="10" t="str">
        <f t="shared" si="6"/>
        <v>pas de flux</v>
      </c>
      <c r="I29" s="10" t="str">
        <f t="shared" si="7"/>
        <v>pas de flux</v>
      </c>
      <c r="J29" s="10">
        <f>VLOOKUP(A29,[2]Surface_mdolac!A:T,14,FALSE)</f>
        <v>12</v>
      </c>
      <c r="K29" s="11" t="str">
        <f t="shared" si="8"/>
        <v>pas de flux</v>
      </c>
      <c r="L29" s="11" t="str">
        <f t="shared" si="9"/>
        <v>pas de flux</v>
      </c>
      <c r="M29" s="12">
        <f t="shared" si="4"/>
        <v>1</v>
      </c>
      <c r="N29" s="12">
        <f t="shared" si="5"/>
        <v>1</v>
      </c>
      <c r="O29" s="7">
        <v>1</v>
      </c>
    </row>
    <row r="30" spans="1:15" ht="26.25" x14ac:dyDescent="0.25">
      <c r="A30" s="9" t="s">
        <v>27</v>
      </c>
      <c r="B30" s="9" t="str">
        <f>VLOOKUP(A30,[1]UsageHydroelec!A29:B129,2,FALSE)</f>
        <v>lac de chaillexon</v>
      </c>
      <c r="C30" s="9" t="str">
        <f>VLOOKUP(A30,flux_rejets_mdoriv_mdolac!A:F,2,FALSE)</f>
        <v>FRDR638,FRDR10307</v>
      </c>
      <c r="D30" s="10">
        <f>IFERROR(VLOOKUP(A30,Flux_aval_mdolac!A:G,3,FALSE),"pas de flux")</f>
        <v>5.54</v>
      </c>
      <c r="E30" s="4" t="str" cm="1">
        <f t="array" ref="E30">IFERROR(_xlfn.ARRAYTOTEXT(_xlfn._xlws.FILTER(CONCATENATE(Liste_STEU_rejet_direct!C:C,"-",Liste_STEU_rejet_direct!D:D," (",Liste_STEU_rejet_direct!F:F," EH)"),Liste_STEU_rejet_direct!A:A=Classe_impact_nutri_urbain!A30)),"Pas de rejet direct")</f>
        <v>0925321001-STATION D'EPURATION DE VILLERS LE LAC (5667 EH)</v>
      </c>
      <c r="F30" s="10">
        <f>IFERROR(VLOOKUP(A30,Flux_aval_mdolac!A:G,4,FALSE),"pas de flux")</f>
        <v>4447.68</v>
      </c>
      <c r="G30" s="10">
        <f>IFERROR(VLOOKUP(A30,Flux_aval_mdolac!A:G,5,FALSE),"pas de flux")</f>
        <v>4447.68</v>
      </c>
      <c r="H30" s="10">
        <f t="shared" si="6"/>
        <v>4453.22</v>
      </c>
      <c r="I30" s="10">
        <f t="shared" si="7"/>
        <v>4453.22</v>
      </c>
      <c r="J30" s="10">
        <f>VLOOKUP(A30,[2]Surface_mdolac!A:T,14,FALSE)</f>
        <v>75</v>
      </c>
      <c r="K30" s="11">
        <f t="shared" si="8"/>
        <v>0.16267470319634703</v>
      </c>
      <c r="L30" s="11">
        <f t="shared" si="9"/>
        <v>0.16267470319634703</v>
      </c>
      <c r="M30" s="12">
        <f t="shared" si="4"/>
        <v>3</v>
      </c>
      <c r="N30" s="12">
        <f t="shared" si="5"/>
        <v>3</v>
      </c>
      <c r="O30" s="7">
        <v>3</v>
      </c>
    </row>
    <row r="31" spans="1:15" ht="15" x14ac:dyDescent="0.25">
      <c r="A31" s="9" t="s">
        <v>68</v>
      </c>
      <c r="B31" s="9" t="str">
        <f>VLOOKUP(A31,[1]UsageHydroelec!A30:B130,2,FALSE)</f>
        <v>étang de montaubry</v>
      </c>
      <c r="C31" s="9" t="s">
        <v>153</v>
      </c>
      <c r="D31" s="10" t="str">
        <f>IFERROR(VLOOKUP(A31,Flux_aval_mdolac!A:G,3,FALSE),"pas de flux")</f>
        <v>pas de flux</v>
      </c>
      <c r="E31" s="4" t="str" cm="1">
        <f t="array" ref="E31">IFERROR(_xlfn.ARRAYTOTEXT(_xlfn._xlws.FILTER(CONCATENATE(Liste_STEU_rejet_direct!C:C,"-",Liste_STEU_rejet_direct!D:D," (",Liste_STEU_rejet_direct!F:F," EH)"),Liste_STEU_rejet_direct!A:A=Classe_impact_nutri_urbain!A31)),"Pas de rejet direct")</f>
        <v>Pas de rejet direct</v>
      </c>
      <c r="F31" s="10" t="str">
        <f>IFERROR(VLOOKUP(A31,Flux_aval_mdolac!A:G,4,FALSE),"pas de flux")</f>
        <v>pas de flux</v>
      </c>
      <c r="G31" s="10" t="str">
        <f>IFERROR(VLOOKUP(A31,Flux_aval_mdolac!A:G,5,FALSE),"pas de flux")</f>
        <v>pas de flux</v>
      </c>
      <c r="H31" s="10" t="str">
        <f t="shared" si="6"/>
        <v>pas de flux</v>
      </c>
      <c r="I31" s="10" t="str">
        <f t="shared" si="7"/>
        <v>pas de flux</v>
      </c>
      <c r="J31" s="10">
        <f>VLOOKUP(A31,[2]Surface_mdolac!A:T,14,FALSE)</f>
        <v>91</v>
      </c>
      <c r="K31" s="11" t="str">
        <f t="shared" si="8"/>
        <v>pas de flux</v>
      </c>
      <c r="L31" s="11" t="str">
        <f t="shared" si="9"/>
        <v>pas de flux</v>
      </c>
      <c r="M31" s="12">
        <f t="shared" si="4"/>
        <v>1</v>
      </c>
      <c r="N31" s="12">
        <f t="shared" si="5"/>
        <v>1</v>
      </c>
      <c r="O31" s="7">
        <v>1</v>
      </c>
    </row>
    <row r="32" spans="1:15" ht="90" x14ac:dyDescent="0.25">
      <c r="A32" s="9" t="s">
        <v>28</v>
      </c>
      <c r="B32" s="9" t="str">
        <f>VLOOKUP(A32,[1]UsageHydroelec!A31:B131,2,FALSE)</f>
        <v>lac de vouglans</v>
      </c>
      <c r="C32" s="9" t="str">
        <f>VLOOKUP(A32,flux_rejets_mdoriv_mdolac!A:F,2,FALSE)</f>
        <v>FRDR12084,FRDR501,FRDR10798</v>
      </c>
      <c r="D32" s="10">
        <f>IFERROR(VLOOKUP(A32,Flux_aval_mdolac!A:G,3,FALSE),"pas de flux")</f>
        <v>0</v>
      </c>
      <c r="E32" s="4" t="str" cm="1">
        <f t="array" ref="E32">IFERROR(_xlfn.ARRAYTOTEXT(_xlfn._xlws.FILTER(CONCATENATE(Liste_STEU_rejet_direct!C:C,"-",Liste_STEU_rejet_direct!D:D," (",Liste_STEU_rejet_direct!F:F," EH)"),Liste_STEU_rejet_direct!A:A=Classe_impact_nutri_urbain!A32)),"Pas de rejet direct")</f>
        <v>0939086003-STATION D'EPURATION DE CERNON (350 EH); 0939179002-STATION D'EPURATION DE  CRENANS (320 EH); 0939307001-STATION D'EPURATION DE MAISOD (2000 EH); 0939328002-STATION D'EPURATION DE MEUSSIA (500 EH); 0939397002-STATION D'EPURATION DE ORGELET - BASE NAUT. BELLECIN (600 EH); 0939435001-STATION D'EPURATION DE PONT DE POITTE (2500 EH)</v>
      </c>
      <c r="F32" s="10">
        <f>IFERROR(VLOOKUP(A32,Flux_aval_mdolac!A:G,4,FALSE),"pas de flux")</f>
        <v>634.41</v>
      </c>
      <c r="G32" s="10">
        <f>IFERROR(VLOOKUP(A32,Flux_aval_mdolac!A:G,5,FALSE),"pas de flux")</f>
        <v>622.1</v>
      </c>
      <c r="H32" s="10">
        <f t="shared" si="6"/>
        <v>634.41</v>
      </c>
      <c r="I32" s="10">
        <f t="shared" si="7"/>
        <v>622.1</v>
      </c>
      <c r="J32" s="10">
        <f>VLOOKUP(A32,[2]Surface_mdolac!A:T,14,FALSE)</f>
        <v>1593</v>
      </c>
      <c r="K32" s="11">
        <f t="shared" si="8"/>
        <v>1.0910920207414286E-3</v>
      </c>
      <c r="L32" s="11">
        <f t="shared" si="9"/>
        <v>1.0699206287783025E-3</v>
      </c>
      <c r="M32" s="12">
        <f t="shared" si="4"/>
        <v>1</v>
      </c>
      <c r="N32" s="12">
        <f t="shared" si="5"/>
        <v>1</v>
      </c>
      <c r="O32" s="7">
        <v>3</v>
      </c>
    </row>
    <row r="33" spans="1:15" ht="15" x14ac:dyDescent="0.25">
      <c r="A33" s="9" t="s">
        <v>29</v>
      </c>
      <c r="B33" s="9" t="str">
        <f>VLOOKUP(A33,[1]UsageHydroelec!A32:B132,2,FALSE)</f>
        <v>lac de coiselet</v>
      </c>
      <c r="C33" s="9" t="str">
        <f>VLOOKUP(A33,flux_rejets_mdoriv_mdolac!A:F,2,FALSE)</f>
        <v>FRDR500,FRDR498</v>
      </c>
      <c r="D33" s="10">
        <f>IFERROR(VLOOKUP(A33,Flux_aval_mdolac!A:G,3,FALSE),"pas de flux")</f>
        <v>22.9</v>
      </c>
      <c r="E33" s="4" t="str" cm="1">
        <f t="array" ref="E33">IFERROR(_xlfn.ARRAYTOTEXT(_xlfn._xlws.FILTER(CONCATENATE(Liste_STEU_rejet_direct!C:C,"-",Liste_STEU_rejet_direct!D:D," (",Liste_STEU_rejet_direct!F:F," EH)"),Liste_STEU_rejet_direct!A:A=Classe_impact_nutri_urbain!A33)),"Pas de rejet direct")</f>
        <v>0939163001-STATION D'EPURATION DE CONDES (350 EH)</v>
      </c>
      <c r="F33" s="10">
        <f>IFERROR(VLOOKUP(A33,Flux_aval_mdolac!A:G,4,FALSE),"pas de flux")</f>
        <v>2078.2800000000002</v>
      </c>
      <c r="G33" s="10">
        <f>IFERROR(VLOOKUP(A33,Flux_aval_mdolac!A:G,5,FALSE),"pas de flux")</f>
        <v>2038.04</v>
      </c>
      <c r="H33" s="10">
        <f t="shared" si="6"/>
        <v>2101.1800000000003</v>
      </c>
      <c r="I33" s="10">
        <f t="shared" si="7"/>
        <v>2060.94</v>
      </c>
      <c r="J33" s="10">
        <f>VLOOKUP(A33,[2]Surface_mdolac!A:T,14,FALSE)</f>
        <v>302</v>
      </c>
      <c r="K33" s="11">
        <f t="shared" si="8"/>
        <v>1.9061779914723763E-2</v>
      </c>
      <c r="L33" s="11">
        <f t="shared" si="9"/>
        <v>1.8696725029483805E-2</v>
      </c>
      <c r="M33" s="12">
        <f t="shared" si="4"/>
        <v>1</v>
      </c>
      <c r="N33" s="12">
        <f t="shared" si="5"/>
        <v>1</v>
      </c>
      <c r="O33" s="7">
        <v>3</v>
      </c>
    </row>
    <row r="34" spans="1:15" ht="39" x14ac:dyDescent="0.25">
      <c r="A34" s="9" t="s">
        <v>69</v>
      </c>
      <c r="B34" s="9" t="str">
        <f>VLOOKUP(A34,[1]UsageHydroelec!A33:B133,2,FALSE)</f>
        <v>le grand lac (ou Etival)</v>
      </c>
      <c r="C34" s="9" t="s">
        <v>153</v>
      </c>
      <c r="D34" s="10" t="str">
        <f>IFERROR(VLOOKUP(A34,Flux_aval_mdolac!A:G,3,FALSE),"pas de flux")</f>
        <v>pas de flux</v>
      </c>
      <c r="E34" s="4" t="str" cm="1">
        <f t="array" ref="E34">IFERROR(_xlfn.ARRAYTOTEXT(_xlfn._xlws.FILTER(CONCATENATE(Liste_STEU_rejet_direct!C:C,"-",Liste_STEU_rejet_direct!D:D," (",Liste_STEU_rejet_direct!F:F," EH)"),Liste_STEU_rejet_direct!A:A=Classe_impact_nutri_urbain!A34)),"Pas de rejet direct")</f>
        <v>0939216001-STATION D'EPURATION DE ETIVAL (400 EH); 0939216002-STATION D'EPURATION DE ETIVAL - RONCHAUX (400 EH)</v>
      </c>
      <c r="F34" s="10" t="str">
        <f>IFERROR(VLOOKUP(A34,Flux_aval_mdolac!A:G,4,FALSE),"pas de flux")</f>
        <v>pas de flux</v>
      </c>
      <c r="G34" s="10" t="str">
        <f>IFERROR(VLOOKUP(A34,Flux_aval_mdolac!A:G,5,FALSE),"pas de flux")</f>
        <v>pas de flux</v>
      </c>
      <c r="H34" s="10" t="str">
        <f t="shared" si="6"/>
        <v>pas de flux</v>
      </c>
      <c r="I34" s="10" t="str">
        <f t="shared" si="7"/>
        <v>pas de flux</v>
      </c>
      <c r="J34" s="10">
        <f>VLOOKUP(A34,[2]Surface_mdolac!A:T,14,FALSE)</f>
        <v>15</v>
      </c>
      <c r="K34" s="11" t="str">
        <f t="shared" si="8"/>
        <v>pas de flux</v>
      </c>
      <c r="L34" s="11" t="str">
        <f t="shared" si="9"/>
        <v>pas de flux</v>
      </c>
      <c r="M34" s="12">
        <f t="shared" si="4"/>
        <v>1</v>
      </c>
      <c r="N34" s="12">
        <f t="shared" si="5"/>
        <v>1</v>
      </c>
      <c r="O34" s="7">
        <v>1</v>
      </c>
    </row>
    <row r="35" spans="1:15" ht="15" x14ac:dyDescent="0.25">
      <c r="A35" s="9" t="s">
        <v>70</v>
      </c>
      <c r="B35" s="9" t="str">
        <f>VLOOKUP(A35,[1]UsageHydroelec!A34:B134,2,FALSE)</f>
        <v>lac de vésoul</v>
      </c>
      <c r="C35" s="9" t="s">
        <v>153</v>
      </c>
      <c r="D35" s="10" t="str">
        <f>IFERROR(VLOOKUP(A35,Flux_aval_mdolac!A:G,3,FALSE),"pas de flux")</f>
        <v>pas de flux</v>
      </c>
      <c r="E35" s="4" t="str" cm="1">
        <f t="array" ref="E35">IFERROR(_xlfn.ARRAYTOTEXT(_xlfn._xlws.FILTER(CONCATENATE(Liste_STEU_rejet_direct!C:C,"-",Liste_STEU_rejet_direct!D:D," (",Liste_STEU_rejet_direct!F:F," EH)"),Liste_STEU_rejet_direct!A:A=Classe_impact_nutri_urbain!A35)),"Pas de rejet direct")</f>
        <v>Pas de rejet direct</v>
      </c>
      <c r="F35" s="10" t="str">
        <f>IFERROR(VLOOKUP(A35,Flux_aval_mdolac!A:G,4,FALSE),"pas de flux")</f>
        <v>pas de flux</v>
      </c>
      <c r="G35" s="10" t="str">
        <f>IFERROR(VLOOKUP(A35,Flux_aval_mdolac!A:G,5,FALSE),"pas de flux")</f>
        <v>pas de flux</v>
      </c>
      <c r="H35" s="10" t="str">
        <f t="shared" si="6"/>
        <v>pas de flux</v>
      </c>
      <c r="I35" s="10" t="str">
        <f t="shared" si="7"/>
        <v>pas de flux</v>
      </c>
      <c r="J35" s="10">
        <f>VLOOKUP(A35,[2]Surface_mdolac!A:T,14,FALSE)</f>
        <v>86</v>
      </c>
      <c r="K35" s="11" t="str">
        <f t="shared" si="8"/>
        <v>pas de flux</v>
      </c>
      <c r="L35" s="11" t="str">
        <f t="shared" si="9"/>
        <v>pas de flux</v>
      </c>
      <c r="M35" s="12">
        <f t="shared" si="4"/>
        <v>1</v>
      </c>
      <c r="N35" s="12">
        <f t="shared" si="5"/>
        <v>1</v>
      </c>
      <c r="O35" s="7">
        <v>1</v>
      </c>
    </row>
    <row r="36" spans="1:15" ht="15" x14ac:dyDescent="0.25">
      <c r="A36" s="9" t="s">
        <v>71</v>
      </c>
      <c r="B36" s="9" t="str">
        <f>VLOOKUP(A36,[1]UsageHydroelec!A35:B135,2,FALSE)</f>
        <v>lac de chalain</v>
      </c>
      <c r="C36" s="9" t="s">
        <v>153</v>
      </c>
      <c r="D36" s="10" t="str">
        <f>IFERROR(VLOOKUP(A36,Flux_aval_mdolac!A:G,3,FALSE),"pas de flux")</f>
        <v>pas de flux</v>
      </c>
      <c r="E36" s="4" t="str" cm="1">
        <f t="array" ref="E36">IFERROR(_xlfn.ARRAYTOTEXT(_xlfn._xlws.FILTER(CONCATENATE(Liste_STEU_rejet_direct!C:C,"-",Liste_STEU_rejet_direct!D:D," (",Liste_STEU_rejet_direct!F:F," EH)"),Liste_STEU_rejet_direct!A:A=Classe_impact_nutri_urbain!A36)),"Pas de rejet direct")</f>
        <v>Pas de rejet direct</v>
      </c>
      <c r="F36" s="10" t="str">
        <f>IFERROR(VLOOKUP(A36,Flux_aval_mdolac!A:G,4,FALSE),"pas de flux")</f>
        <v>pas de flux</v>
      </c>
      <c r="G36" s="10" t="str">
        <f>IFERROR(VLOOKUP(A36,Flux_aval_mdolac!A:G,5,FALSE),"pas de flux")</f>
        <v>pas de flux</v>
      </c>
      <c r="H36" s="10" t="str">
        <f t="shared" si="6"/>
        <v>pas de flux</v>
      </c>
      <c r="I36" s="10" t="str">
        <f t="shared" si="7"/>
        <v>pas de flux</v>
      </c>
      <c r="J36" s="10">
        <f>VLOOKUP(A36,[2]Surface_mdolac!A:T,14,FALSE)</f>
        <v>220.00000000000003</v>
      </c>
      <c r="K36" s="11" t="str">
        <f t="shared" si="8"/>
        <v>pas de flux</v>
      </c>
      <c r="L36" s="11" t="str">
        <f t="shared" si="9"/>
        <v>pas de flux</v>
      </c>
      <c r="M36" s="12">
        <f t="shared" si="4"/>
        <v>1</v>
      </c>
      <c r="N36" s="12">
        <f t="shared" si="5"/>
        <v>1</v>
      </c>
      <c r="O36" s="7">
        <v>3</v>
      </c>
    </row>
    <row r="37" spans="1:15" ht="26.25" x14ac:dyDescent="0.25">
      <c r="A37" s="9" t="s">
        <v>72</v>
      </c>
      <c r="B37" s="9" t="str">
        <f>VLOOKUP(A37,[1]UsageHydroelec!A36:B136,2,FALSE)</f>
        <v>lac de l'abbaye</v>
      </c>
      <c r="C37" s="9" t="s">
        <v>153</v>
      </c>
      <c r="D37" s="10" t="str">
        <f>IFERROR(VLOOKUP(A37,Flux_aval_mdolac!A:G,3,FALSE),"pas de flux")</f>
        <v>pas de flux</v>
      </c>
      <c r="E37" s="4" t="str" cm="1">
        <f t="array" ref="E37">IFERROR(_xlfn.ARRAYTOTEXT(_xlfn._xlws.FILTER(CONCATENATE(Liste_STEU_rejet_direct!C:C,"-",Liste_STEU_rejet_direct!D:D," (",Liste_STEU_rejet_direct!F:F," EH)"),Liste_STEU_rejet_direct!A:A=Classe_impact_nutri_urbain!A37)),"Pas de rejet direct")</f>
        <v>0939258003-STATION D'EPURATION DE GRANDE RIVIERE - L'ABBAYE (200 EH)</v>
      </c>
      <c r="F37" s="10" t="str">
        <f>IFERROR(VLOOKUP(A37,Flux_aval_mdolac!A:G,4,FALSE),"pas de flux")</f>
        <v>pas de flux</v>
      </c>
      <c r="G37" s="10" t="str">
        <f>IFERROR(VLOOKUP(A37,Flux_aval_mdolac!A:G,5,FALSE),"pas de flux")</f>
        <v>pas de flux</v>
      </c>
      <c r="H37" s="10" t="str">
        <f t="shared" si="6"/>
        <v>pas de flux</v>
      </c>
      <c r="I37" s="10" t="str">
        <f t="shared" si="7"/>
        <v>pas de flux</v>
      </c>
      <c r="J37" s="10">
        <f>VLOOKUP(A37,[2]Surface_mdolac!A:T,14,FALSE)</f>
        <v>82</v>
      </c>
      <c r="K37" s="11" t="str">
        <f t="shared" si="8"/>
        <v>pas de flux</v>
      </c>
      <c r="L37" s="11" t="str">
        <f t="shared" si="9"/>
        <v>pas de flux</v>
      </c>
      <c r="M37" s="12">
        <f t="shared" si="4"/>
        <v>1</v>
      </c>
      <c r="N37" s="12">
        <f t="shared" si="5"/>
        <v>1</v>
      </c>
      <c r="O37" s="7">
        <v>2</v>
      </c>
    </row>
    <row r="38" spans="1:15" ht="15" x14ac:dyDescent="0.25">
      <c r="A38" s="9" t="s">
        <v>30</v>
      </c>
      <c r="B38" s="9" t="str">
        <f>VLOOKUP(A38,[1]UsageHydroelec!A37:B137,2,FALSE)</f>
        <v>lac des rousses</v>
      </c>
      <c r="C38" s="9" t="s">
        <v>153</v>
      </c>
      <c r="D38" s="10">
        <f>IFERROR(VLOOKUP(A38,Flux_aval_mdolac!A:G,3,FALSE),"pas de flux")</f>
        <v>0</v>
      </c>
      <c r="E38" s="4" t="str" cm="1">
        <f t="array" ref="E38">IFERROR(_xlfn.ARRAYTOTEXT(_xlfn._xlws.FILTER(CONCATENATE(Liste_STEU_rejet_direct!C:C,"-",Liste_STEU_rejet_direct!D:D," (",Liste_STEU_rejet_direct!F:F," EH)"),Liste_STEU_rejet_direct!A:A=Classe_impact_nutri_urbain!A38)),"Pas de rejet direct")</f>
        <v>Pas de rejet direct</v>
      </c>
      <c r="F38" s="10">
        <f>IFERROR(VLOOKUP(A38,Flux_aval_mdolac!A:G,4,FALSE),"pas de flux")</f>
        <v>0</v>
      </c>
      <c r="G38" s="10">
        <f>IFERROR(VLOOKUP(A38,Flux_aval_mdolac!A:G,5,FALSE),"pas de flux")</f>
        <v>0</v>
      </c>
      <c r="H38" s="10">
        <f t="shared" si="6"/>
        <v>0</v>
      </c>
      <c r="I38" s="10">
        <f t="shared" si="7"/>
        <v>0</v>
      </c>
      <c r="J38" s="10">
        <f>VLOOKUP(A38,[2]Surface_mdolac!A:T,14,FALSE)</f>
        <v>90</v>
      </c>
      <c r="K38" s="11">
        <f t="shared" si="8"/>
        <v>0</v>
      </c>
      <c r="L38" s="11">
        <f t="shared" si="9"/>
        <v>0</v>
      </c>
      <c r="M38" s="12">
        <f t="shared" si="4"/>
        <v>1</v>
      </c>
      <c r="N38" s="12">
        <f t="shared" si="5"/>
        <v>1</v>
      </c>
      <c r="O38" s="7">
        <v>3</v>
      </c>
    </row>
    <row r="39" spans="1:15" ht="26.25" x14ac:dyDescent="0.25">
      <c r="A39" s="9" t="s">
        <v>73</v>
      </c>
      <c r="B39" s="9" t="str">
        <f>VLOOKUP(A39,[1]UsageHydroelec!A38:B138,2,FALSE)</f>
        <v>lac d'ilay</v>
      </c>
      <c r="C39" s="9" t="s">
        <v>153</v>
      </c>
      <c r="D39" s="10" t="str">
        <f>IFERROR(VLOOKUP(A39,Flux_aval_mdolac!A:G,3,FALSE),"pas de flux")</f>
        <v>pas de flux</v>
      </c>
      <c r="E39" s="4" t="str" cm="1">
        <f t="array" ref="E39">IFERROR(_xlfn.ARRAYTOTEXT(_xlfn._xlws.FILTER(CONCATENATE(Liste_STEU_rejet_direct!C:C,"-",Liste_STEU_rejet_direct!D:D," (",Liste_STEU_rejet_direct!F:F," EH)"),Liste_STEU_rejet_direct!A:A=Classe_impact_nutri_urbain!A39)),"Pas de rejet direct")</f>
        <v>0939240001-STATION D'EPURATION DE LE FRASNOIS (700 EH)</v>
      </c>
      <c r="F39" s="10" t="str">
        <f>IFERROR(VLOOKUP(A39,Flux_aval_mdolac!A:G,4,FALSE),"pas de flux")</f>
        <v>pas de flux</v>
      </c>
      <c r="G39" s="10" t="str">
        <f>IFERROR(VLOOKUP(A39,Flux_aval_mdolac!A:G,5,FALSE),"pas de flux")</f>
        <v>pas de flux</v>
      </c>
      <c r="H39" s="10" t="str">
        <f t="shared" si="6"/>
        <v>pas de flux</v>
      </c>
      <c r="I39" s="10" t="str">
        <f t="shared" si="7"/>
        <v>pas de flux</v>
      </c>
      <c r="J39" s="10">
        <f>VLOOKUP(A39,[2]Surface_mdolac!A:T,14,FALSE)</f>
        <v>71</v>
      </c>
      <c r="K39" s="11" t="str">
        <f t="shared" si="8"/>
        <v>pas de flux</v>
      </c>
      <c r="L39" s="11" t="str">
        <f t="shared" si="9"/>
        <v>pas de flux</v>
      </c>
      <c r="M39" s="12">
        <f t="shared" si="4"/>
        <v>1</v>
      </c>
      <c r="N39" s="12">
        <f t="shared" si="5"/>
        <v>1</v>
      </c>
      <c r="O39" s="7">
        <v>2</v>
      </c>
    </row>
    <row r="40" spans="1:15" ht="15" x14ac:dyDescent="0.25">
      <c r="A40" s="9" t="s">
        <v>74</v>
      </c>
      <c r="B40" s="9" t="str">
        <f>VLOOKUP(A40,[1]UsageHydroelec!A39:B139,2,FALSE)</f>
        <v>grand lac de Clairvaux</v>
      </c>
      <c r="C40" s="9" t="s">
        <v>153</v>
      </c>
      <c r="D40" s="10" t="str">
        <f>IFERROR(VLOOKUP(A40,Flux_aval_mdolac!A:G,3,FALSE),"pas de flux")</f>
        <v>pas de flux</v>
      </c>
      <c r="E40" s="4" t="str" cm="1">
        <f t="array" ref="E40">IFERROR(_xlfn.ARRAYTOTEXT(_xlfn._xlws.FILTER(CONCATENATE(Liste_STEU_rejet_direct!C:C,"-",Liste_STEU_rejet_direct!D:D," (",Liste_STEU_rejet_direct!F:F," EH)"),Liste_STEU_rejet_direct!A:A=Classe_impact_nutri_urbain!A40)),"Pas de rejet direct")</f>
        <v>Pas de rejet direct</v>
      </c>
      <c r="F40" s="10" t="str">
        <f>IFERROR(VLOOKUP(A40,Flux_aval_mdolac!A:G,4,FALSE),"pas de flux")</f>
        <v>pas de flux</v>
      </c>
      <c r="G40" s="10" t="str">
        <f>IFERROR(VLOOKUP(A40,Flux_aval_mdolac!A:G,5,FALSE),"pas de flux")</f>
        <v>pas de flux</v>
      </c>
      <c r="H40" s="10" t="str">
        <f t="shared" si="6"/>
        <v>pas de flux</v>
      </c>
      <c r="I40" s="10" t="str">
        <f t="shared" si="7"/>
        <v>pas de flux</v>
      </c>
      <c r="J40" s="10">
        <f>VLOOKUP(A40,[2]Surface_mdolac!A:T,14,FALSE)</f>
        <v>56.000000000000007</v>
      </c>
      <c r="K40" s="11" t="str">
        <f t="shared" si="8"/>
        <v>pas de flux</v>
      </c>
      <c r="L40" s="11" t="str">
        <f t="shared" si="9"/>
        <v>pas de flux</v>
      </c>
      <c r="M40" s="12">
        <f t="shared" si="4"/>
        <v>1</v>
      </c>
      <c r="N40" s="12">
        <f t="shared" si="5"/>
        <v>1</v>
      </c>
      <c r="O40" s="7">
        <v>2</v>
      </c>
    </row>
    <row r="41" spans="1:15" ht="15" x14ac:dyDescent="0.25">
      <c r="A41" s="9" t="s">
        <v>31</v>
      </c>
      <c r="B41" s="9" t="str">
        <f>VLOOKUP(A41,[1]UsageHydroelec!A40:B140,2,FALSE)</f>
        <v>lac du Val</v>
      </c>
      <c r="C41" s="9" t="str">
        <f>VLOOKUP(A41,flux_rejets_mdoriv_mdolac!A:F,2,FALSE)</f>
        <v>FRDR11481a</v>
      </c>
      <c r="D41" s="10">
        <f>IFERROR(VLOOKUP(A41,Flux_aval_mdolac!A:G,3,FALSE),"pas de flux")</f>
        <v>0</v>
      </c>
      <c r="E41" s="4" t="str" cm="1">
        <f t="array" ref="E41">IFERROR(_xlfn.ARRAYTOTEXT(_xlfn._xlws.FILTER(CONCATENATE(Liste_STEU_rejet_direct!C:C,"-",Liste_STEU_rejet_direct!D:D," (",Liste_STEU_rejet_direct!F:F," EH)"),Liste_STEU_rejet_direct!A:A=Classe_impact_nutri_urbain!A41)),"Pas de rejet direct")</f>
        <v>Pas de rejet direct</v>
      </c>
      <c r="F41" s="10">
        <f>IFERROR(VLOOKUP(A41,Flux_aval_mdolac!A:G,4,FALSE),"pas de flux")</f>
        <v>47.13</v>
      </c>
      <c r="G41" s="10">
        <f>IFERROR(VLOOKUP(A41,Flux_aval_mdolac!A:G,5,FALSE),"pas de flux")</f>
        <v>46.22</v>
      </c>
      <c r="H41" s="10">
        <f t="shared" si="6"/>
        <v>47.13</v>
      </c>
      <c r="I41" s="10">
        <f t="shared" si="7"/>
        <v>46.22</v>
      </c>
      <c r="J41" s="10">
        <f>VLOOKUP(A41,[2]Surface_mdolac!A:T,14,FALSE)</f>
        <v>48</v>
      </c>
      <c r="K41" s="11">
        <f t="shared" si="8"/>
        <v>2.6900684931506851E-3</v>
      </c>
      <c r="L41" s="11">
        <f t="shared" si="9"/>
        <v>2.6381278538812787E-3</v>
      </c>
      <c r="M41" s="12">
        <f t="shared" si="4"/>
        <v>1</v>
      </c>
      <c r="N41" s="12">
        <f t="shared" si="5"/>
        <v>1</v>
      </c>
      <c r="O41" s="7">
        <v>1</v>
      </c>
    </row>
    <row r="42" spans="1:15" ht="15" x14ac:dyDescent="0.25">
      <c r="A42" s="9" t="s">
        <v>75</v>
      </c>
      <c r="B42" s="9" t="str">
        <f>VLOOKUP(A42,[1]UsageHydroelec!A41:B141,2,FALSE)</f>
        <v>bassin de champagney</v>
      </c>
      <c r="C42" s="9" t="s">
        <v>153</v>
      </c>
      <c r="D42" s="10" t="str">
        <f>IFERROR(VLOOKUP(A42,Flux_aval_mdolac!A:G,3,FALSE),"pas de flux")</f>
        <v>pas de flux</v>
      </c>
      <c r="E42" s="4" t="str" cm="1">
        <f t="array" ref="E42">IFERROR(_xlfn.ARRAYTOTEXT(_xlfn._xlws.FILTER(CONCATENATE(Liste_STEU_rejet_direct!C:C,"-",Liste_STEU_rejet_direct!D:D," (",Liste_STEU_rejet_direct!F:F," EH)"),Liste_STEU_rejet_direct!A:A=Classe_impact_nutri_urbain!A42)),"Pas de rejet direct")</f>
        <v>Pas de rejet direct</v>
      </c>
      <c r="F42" s="10" t="str">
        <f>IFERROR(VLOOKUP(A42,Flux_aval_mdolac!A:G,4,FALSE),"pas de flux")</f>
        <v>pas de flux</v>
      </c>
      <c r="G42" s="10" t="str">
        <f>IFERROR(VLOOKUP(A42,Flux_aval_mdolac!A:G,5,FALSE),"pas de flux")</f>
        <v>pas de flux</v>
      </c>
      <c r="H42" s="10" t="str">
        <f t="shared" si="6"/>
        <v>pas de flux</v>
      </c>
      <c r="I42" s="10" t="str">
        <f t="shared" si="7"/>
        <v>pas de flux</v>
      </c>
      <c r="J42" s="10">
        <f>VLOOKUP(A42,[2]Surface_mdolac!A:T,14,FALSE)</f>
        <v>102</v>
      </c>
      <c r="K42" s="11" t="str">
        <f t="shared" si="8"/>
        <v>pas de flux</v>
      </c>
      <c r="L42" s="11" t="str">
        <f t="shared" si="9"/>
        <v>pas de flux</v>
      </c>
      <c r="M42" s="12">
        <f t="shared" si="4"/>
        <v>1</v>
      </c>
      <c r="N42" s="12">
        <f t="shared" si="5"/>
        <v>1</v>
      </c>
      <c r="O42" s="7">
        <v>1</v>
      </c>
    </row>
    <row r="43" spans="1:15" ht="15" x14ac:dyDescent="0.25">
      <c r="A43" s="9" t="s">
        <v>76</v>
      </c>
      <c r="B43" s="9" t="str">
        <f>VLOOKUP(A43,[1]UsageHydroelec!A42:B142,2,FALSE)</f>
        <v>lac le grand maclu</v>
      </c>
      <c r="C43" s="9" t="s">
        <v>153</v>
      </c>
      <c r="D43" s="10" t="str">
        <f>IFERROR(VLOOKUP(A43,Flux_aval_mdolac!A:G,3,FALSE),"pas de flux")</f>
        <v>pas de flux</v>
      </c>
      <c r="E43" s="4" t="str" cm="1">
        <f t="array" ref="E43">IFERROR(_xlfn.ARRAYTOTEXT(_xlfn._xlws.FILTER(CONCATENATE(Liste_STEU_rejet_direct!C:C,"-",Liste_STEU_rejet_direct!D:D," (",Liste_STEU_rejet_direct!F:F," EH)"),Liste_STEU_rejet_direct!A:A=Classe_impact_nutri_urbain!A43)),"Pas de rejet direct")</f>
        <v>Pas de rejet direct</v>
      </c>
      <c r="F43" s="10" t="str">
        <f>IFERROR(VLOOKUP(A43,Flux_aval_mdolac!A:G,4,FALSE),"pas de flux")</f>
        <v>pas de flux</v>
      </c>
      <c r="G43" s="10" t="str">
        <f>IFERROR(VLOOKUP(A43,Flux_aval_mdolac!A:G,5,FALSE),"pas de flux")</f>
        <v>pas de flux</v>
      </c>
      <c r="H43" s="10" t="str">
        <f t="shared" si="6"/>
        <v>pas de flux</v>
      </c>
      <c r="I43" s="10" t="str">
        <f t="shared" si="7"/>
        <v>pas de flux</v>
      </c>
      <c r="J43" s="10">
        <f>VLOOKUP(A43,[2]Surface_mdolac!A:T,14,FALSE)</f>
        <v>23</v>
      </c>
      <c r="K43" s="11" t="str">
        <f t="shared" si="8"/>
        <v>pas de flux</v>
      </c>
      <c r="L43" s="11" t="str">
        <f t="shared" si="9"/>
        <v>pas de flux</v>
      </c>
      <c r="M43" s="12">
        <f t="shared" si="4"/>
        <v>1</v>
      </c>
      <c r="N43" s="12">
        <f t="shared" si="5"/>
        <v>1</v>
      </c>
      <c r="O43" s="7">
        <v>1</v>
      </c>
    </row>
    <row r="44" spans="1:15" ht="15" x14ac:dyDescent="0.25">
      <c r="A44" s="9" t="s">
        <v>77</v>
      </c>
      <c r="B44" s="9" t="str">
        <f>VLOOKUP(A44,[1]UsageHydroelec!A43:B143,2,FALSE)</f>
        <v>gravière de montrevel n°1</v>
      </c>
      <c r="C44" s="9" t="s">
        <v>153</v>
      </c>
      <c r="D44" s="10" t="str">
        <f>IFERROR(VLOOKUP(A44,Flux_aval_mdolac!A:G,3,FALSE),"pas de flux")</f>
        <v>pas de flux</v>
      </c>
      <c r="E44" s="4" t="str" cm="1">
        <f t="array" ref="E44">IFERROR(_xlfn.ARRAYTOTEXT(_xlfn._xlws.FILTER(CONCATENATE(Liste_STEU_rejet_direct!C:C,"-",Liste_STEU_rejet_direct!D:D," (",Liste_STEU_rejet_direct!F:F," EH)"),Liste_STEU_rejet_direct!A:A=Classe_impact_nutri_urbain!A44)),"Pas de rejet direct")</f>
        <v>Pas de rejet direct</v>
      </c>
      <c r="F44" s="10" t="str">
        <f>IFERROR(VLOOKUP(A44,Flux_aval_mdolac!A:G,4,FALSE),"pas de flux")</f>
        <v>pas de flux</v>
      </c>
      <c r="G44" s="10" t="str">
        <f>IFERROR(VLOOKUP(A44,Flux_aval_mdolac!A:G,5,FALSE),"pas de flux")</f>
        <v>pas de flux</v>
      </c>
      <c r="H44" s="10" t="str">
        <f t="shared" si="6"/>
        <v>pas de flux</v>
      </c>
      <c r="I44" s="10" t="str">
        <f t="shared" si="7"/>
        <v>pas de flux</v>
      </c>
      <c r="J44" s="10">
        <f>VLOOKUP(A44,[2]Surface_mdolac!A:T,14,FALSE)</f>
        <v>59</v>
      </c>
      <c r="K44" s="11" t="str">
        <f t="shared" si="8"/>
        <v>pas de flux</v>
      </c>
      <c r="L44" s="11" t="str">
        <f t="shared" si="9"/>
        <v>pas de flux</v>
      </c>
      <c r="M44" s="12">
        <f t="shared" si="4"/>
        <v>1</v>
      </c>
      <c r="N44" s="12">
        <f t="shared" si="5"/>
        <v>1</v>
      </c>
      <c r="O44" s="7">
        <v>1</v>
      </c>
    </row>
    <row r="45" spans="1:15" ht="15" x14ac:dyDescent="0.25">
      <c r="A45" s="9" t="s">
        <v>78</v>
      </c>
      <c r="B45" s="9" t="str">
        <f>VLOOKUP(A45,[1]UsageHydroelec!A44:B144,2,FALSE)</f>
        <v>gravière de saint-denis-lès-bourg</v>
      </c>
      <c r="C45" s="9" t="s">
        <v>153</v>
      </c>
      <c r="D45" s="10" t="str">
        <f>IFERROR(VLOOKUP(A45,Flux_aval_mdolac!A:G,3,FALSE),"pas de flux")</f>
        <v>pas de flux</v>
      </c>
      <c r="E45" s="4" t="str" cm="1">
        <f t="array" ref="E45">IFERROR(_xlfn.ARRAYTOTEXT(_xlfn._xlws.FILTER(CONCATENATE(Liste_STEU_rejet_direct!C:C,"-",Liste_STEU_rejet_direct!D:D," (",Liste_STEU_rejet_direct!F:F," EH)"),Liste_STEU_rejet_direct!A:A=Classe_impact_nutri_urbain!A45)),"Pas de rejet direct")</f>
        <v>Pas de rejet direct</v>
      </c>
      <c r="F45" s="10" t="str">
        <f>IFERROR(VLOOKUP(A45,Flux_aval_mdolac!A:G,4,FALSE),"pas de flux")</f>
        <v>pas de flux</v>
      </c>
      <c r="G45" s="10" t="str">
        <f>IFERROR(VLOOKUP(A45,Flux_aval_mdolac!A:G,5,FALSE),"pas de flux")</f>
        <v>pas de flux</v>
      </c>
      <c r="H45" s="10" t="str">
        <f t="shared" si="6"/>
        <v>pas de flux</v>
      </c>
      <c r="I45" s="10" t="str">
        <f t="shared" si="7"/>
        <v>pas de flux</v>
      </c>
      <c r="J45" s="10">
        <f>VLOOKUP(A45,[2]Surface_mdolac!A:T,14,FALSE)</f>
        <v>39</v>
      </c>
      <c r="K45" s="11" t="str">
        <f t="shared" si="8"/>
        <v>pas de flux</v>
      </c>
      <c r="L45" s="11" t="str">
        <f t="shared" si="9"/>
        <v>pas de flux</v>
      </c>
      <c r="M45" s="12">
        <f t="shared" si="4"/>
        <v>1</v>
      </c>
      <c r="N45" s="12">
        <f t="shared" si="5"/>
        <v>1</v>
      </c>
      <c r="O45" s="7">
        <v>1</v>
      </c>
    </row>
    <row r="46" spans="1:15" ht="64.5" x14ac:dyDescent="0.25">
      <c r="A46" s="9" t="s">
        <v>32</v>
      </c>
      <c r="B46" s="9" t="str">
        <f>VLOOKUP(A46,[1]UsageHydroelec!A45:B145,2,FALSE)</f>
        <v>Cize-Bolozon</v>
      </c>
      <c r="C46" s="9" t="str">
        <f>VLOOKUP(A46,flux_rejets_mdoriv_mdolac!A:F,2,FALSE)</f>
        <v>FRDR492,FRDR494</v>
      </c>
      <c r="D46" s="10">
        <f>IFERROR(VLOOKUP(A46,Flux_aval_mdolac!A:G,3,FALSE),"pas de flux")</f>
        <v>10.09</v>
      </c>
      <c r="E46" s="4" t="str" cm="1">
        <f t="array" ref="E46">IFERROR(_xlfn.ARRAYTOTEXT(_xlfn._xlws.FILTER(CONCATENATE(Liste_STEU_rejet_direct!C:C,"-",Liste_STEU_rejet_direct!D:D," (",Liste_STEU_rejet_direct!F:F," EH)"),Liste_STEU_rejet_direct!A:A=Classe_impact_nutri_urbain!A46)),"Pas de rejet direct")</f>
        <v>0901125002-STATION D'EPURATION DE CORVEISSIAT-ST MAURICE ECHAZEA (100 EH); 0901267002-STATION D'EPURATION DE NURIEUX VOLOGNAT - CREPIAT (80 EH); 0939018002-STATION D'EPURATION DE AROMAS (600 EH); 0939530101-STATION D'EPURATION DE THOIRETTE (800 EH)</v>
      </c>
      <c r="F46" s="10">
        <f>IFERROR(VLOOKUP(A46,Flux_aval_mdolac!A:G,4,FALSE),"pas de flux")</f>
        <v>2523.37</v>
      </c>
      <c r="G46" s="10">
        <f>IFERROR(VLOOKUP(A46,Flux_aval_mdolac!A:G,5,FALSE),"pas de flux")</f>
        <v>2581.52</v>
      </c>
      <c r="H46" s="10">
        <f t="shared" si="6"/>
        <v>2533.46</v>
      </c>
      <c r="I46" s="10">
        <f t="shared" si="7"/>
        <v>2591.61</v>
      </c>
      <c r="J46" s="10">
        <f>VLOOKUP(A46,[2]Surface_mdolac!A:T,14,FALSE)</f>
        <v>238</v>
      </c>
      <c r="K46" s="11">
        <f t="shared" si="8"/>
        <v>2.9163807988949002E-2</v>
      </c>
      <c r="L46" s="11">
        <f t="shared" si="9"/>
        <v>2.9833199033037872E-2</v>
      </c>
      <c r="M46" s="12">
        <f t="shared" si="4"/>
        <v>1</v>
      </c>
      <c r="N46" s="12">
        <f t="shared" si="5"/>
        <v>1</v>
      </c>
      <c r="O46" s="7">
        <v>1</v>
      </c>
    </row>
    <row r="47" spans="1:15" ht="26.25" x14ac:dyDescent="0.25">
      <c r="A47" s="9" t="s">
        <v>33</v>
      </c>
      <c r="B47" s="9" t="str">
        <f>VLOOKUP(A47,[1]UsageHydroelec!A46:B146,2,FALSE)</f>
        <v>retenue de Charmine-Moux</v>
      </c>
      <c r="C47" s="9" t="str">
        <f>VLOOKUP(A47,flux_rejets_mdoriv_mdolac!A:F,2,FALSE)</f>
        <v>FRDR10961,FRDR495b</v>
      </c>
      <c r="D47" s="10">
        <f>IFERROR(VLOOKUP(A47,Flux_aval_mdolac!A:G,3,FALSE),"pas de flux")</f>
        <v>0</v>
      </c>
      <c r="E47" s="4" t="str" cm="1">
        <f t="array" ref="E47">IFERROR(_xlfn.ARRAYTOTEXT(_xlfn._xlws.FILTER(CONCATENATE(Liste_STEU_rejet_direct!C:C,"-",Liste_STEU_rejet_direct!D:D," (",Liste_STEU_rejet_direct!F:F," EH)"),Liste_STEU_rejet_direct!A:A=Classe_impact_nutri_urbain!A47)),"Pas de rejet direct")</f>
        <v>0901240001-STATION D'EPURATION DE MATAFELON GRANGES (300 EH)</v>
      </c>
      <c r="F47" s="10">
        <f>IFERROR(VLOOKUP(A47,Flux_aval_mdolac!A:G,4,FALSE),"pas de flux")</f>
        <v>3222.51</v>
      </c>
      <c r="G47" s="10">
        <f>IFERROR(VLOOKUP(A47,Flux_aval_mdolac!A:G,5,FALSE),"pas de flux")</f>
        <v>3455.49</v>
      </c>
      <c r="H47" s="10">
        <f t="shared" si="6"/>
        <v>3222.51</v>
      </c>
      <c r="I47" s="10">
        <f t="shared" si="7"/>
        <v>3455.49</v>
      </c>
      <c r="J47" s="10">
        <f>VLOOKUP(A47,[2]Surface_mdolac!A:T,14,FALSE)</f>
        <v>72</v>
      </c>
      <c r="K47" s="11">
        <f t="shared" si="8"/>
        <v>0.12262214611872148</v>
      </c>
      <c r="L47" s="11">
        <f t="shared" si="9"/>
        <v>0.13148744292237441</v>
      </c>
      <c r="M47" s="12">
        <f t="shared" si="4"/>
        <v>3</v>
      </c>
      <c r="N47" s="12">
        <f t="shared" si="5"/>
        <v>3</v>
      </c>
      <c r="O47" s="7">
        <v>3</v>
      </c>
    </row>
    <row r="48" spans="1:15" ht="15" x14ac:dyDescent="0.25">
      <c r="A48" s="9" t="s">
        <v>34</v>
      </c>
      <c r="B48" s="9" t="str">
        <f>VLOOKUP(A48,[1]UsageHydroelec!A47:B147,2,FALSE)</f>
        <v>Allement</v>
      </c>
      <c r="C48" s="9" t="str">
        <f>VLOOKUP(A48,flux_rejets_mdoriv_mdolac!A:F,2,FALSE)</f>
        <v>FRDR491</v>
      </c>
      <c r="D48" s="10">
        <f>IFERROR(VLOOKUP(A48,Flux_aval_mdolac!A:G,3,FALSE),"pas de flux")</f>
        <v>5.4</v>
      </c>
      <c r="E48" s="4" t="str" cm="1">
        <f t="array" ref="E48">IFERROR(_xlfn.ARRAYTOTEXT(_xlfn._xlws.FILTER(CONCATENATE(Liste_STEU_rejet_direct!C:C,"-",Liste_STEU_rejet_direct!D:D," (",Liste_STEU_rejet_direct!F:F," EH)"),Liste_STEU_rejet_direct!A:A=Classe_impact_nutri_urbain!A48)),"Pas de rejet direct")</f>
        <v>Pas de rejet direct</v>
      </c>
      <c r="F48" s="10">
        <f>IFERROR(VLOOKUP(A48,Flux_aval_mdolac!A:G,4,FALSE),"pas de flux")</f>
        <v>1351.13</v>
      </c>
      <c r="G48" s="10">
        <f>IFERROR(VLOOKUP(A48,Flux_aval_mdolac!A:G,5,FALSE),"pas de flux")</f>
        <v>1382.27</v>
      </c>
      <c r="H48" s="10">
        <f t="shared" si="6"/>
        <v>1356.5300000000002</v>
      </c>
      <c r="I48" s="10">
        <f t="shared" si="7"/>
        <v>1387.67</v>
      </c>
      <c r="J48" s="10">
        <f>VLOOKUP(A48,[2]Surface_mdolac!A:T,14,FALSE)</f>
        <v>227</v>
      </c>
      <c r="K48" s="11">
        <f t="shared" si="8"/>
        <v>1.6372337215617649E-2</v>
      </c>
      <c r="L48" s="11">
        <f t="shared" si="9"/>
        <v>1.6748174521754873E-2</v>
      </c>
      <c r="M48" s="12">
        <f t="shared" si="4"/>
        <v>1</v>
      </c>
      <c r="N48" s="12">
        <f t="shared" si="5"/>
        <v>1</v>
      </c>
      <c r="O48" s="7">
        <v>1</v>
      </c>
    </row>
    <row r="49" spans="1:15" ht="15" x14ac:dyDescent="0.25">
      <c r="A49" s="9" t="s">
        <v>79</v>
      </c>
      <c r="B49" s="9" t="str">
        <f>VLOOKUP(A49,[1]UsageHydroelec!A48:B148,2,FALSE)</f>
        <v>lac de barterand</v>
      </c>
      <c r="C49" s="9" t="s">
        <v>153</v>
      </c>
      <c r="D49" s="10" t="str">
        <f>IFERROR(VLOOKUP(A49,Flux_aval_mdolac!A:G,3,FALSE),"pas de flux")</f>
        <v>pas de flux</v>
      </c>
      <c r="E49" s="4" t="str" cm="1">
        <f t="array" ref="E49">IFERROR(_xlfn.ARRAYTOTEXT(_xlfn._xlws.FILTER(CONCATENATE(Liste_STEU_rejet_direct!C:C,"-",Liste_STEU_rejet_direct!D:D," (",Liste_STEU_rejet_direct!F:F," EH)"),Liste_STEU_rejet_direct!A:A=Classe_impact_nutri_urbain!A49)),"Pas de rejet direct")</f>
        <v>Pas de rejet direct</v>
      </c>
      <c r="F49" s="10" t="str">
        <f>IFERROR(VLOOKUP(A49,Flux_aval_mdolac!A:G,4,FALSE),"pas de flux")</f>
        <v>pas de flux</v>
      </c>
      <c r="G49" s="10" t="str">
        <f>IFERROR(VLOOKUP(A49,Flux_aval_mdolac!A:G,5,FALSE),"pas de flux")</f>
        <v>pas de flux</v>
      </c>
      <c r="H49" s="10" t="str">
        <f t="shared" si="6"/>
        <v>pas de flux</v>
      </c>
      <c r="I49" s="10" t="str">
        <f t="shared" si="7"/>
        <v>pas de flux</v>
      </c>
      <c r="J49" s="10">
        <f>VLOOKUP(A49,[2]Surface_mdolac!A:T,14,FALSE)</f>
        <v>21</v>
      </c>
      <c r="K49" s="11" t="str">
        <f t="shared" si="8"/>
        <v>pas de flux</v>
      </c>
      <c r="L49" s="11" t="str">
        <f t="shared" si="9"/>
        <v>pas de flux</v>
      </c>
      <c r="M49" s="12">
        <f t="shared" si="4"/>
        <v>1</v>
      </c>
      <c r="N49" s="12">
        <f t="shared" si="5"/>
        <v>1</v>
      </c>
      <c r="O49" s="7">
        <v>1</v>
      </c>
    </row>
    <row r="50" spans="1:15" ht="15" x14ac:dyDescent="0.25">
      <c r="A50" s="9" t="s">
        <v>35</v>
      </c>
      <c r="B50" s="9" t="str">
        <f>VLOOKUP(A50,[1]UsageHydroelec!A49:B149,2,FALSE)</f>
        <v>lac de nantua</v>
      </c>
      <c r="C50" s="9" t="str">
        <f>VLOOKUP(A50,flux_rejets_mdoriv_mdolac!A:F,2,FALSE)</f>
        <v>FRDR10387a</v>
      </c>
      <c r="D50" s="10">
        <f>IFERROR(VLOOKUP(A50,Flux_aval_mdolac!A:G,3,FALSE),"pas de flux")</f>
        <v>0</v>
      </c>
      <c r="E50" s="4" t="str" cm="1">
        <f t="array" ref="E50">IFERROR(_xlfn.ARRAYTOTEXT(_xlfn._xlws.FILTER(CONCATENATE(Liste_STEU_rejet_direct!C:C,"-",Liste_STEU_rejet_direct!D:D," (",Liste_STEU_rejet_direct!F:F," EH)"),Liste_STEU_rejet_direct!A:A=Classe_impact_nutri_urbain!A50)),"Pas de rejet direct")</f>
        <v>Pas de rejet direct</v>
      </c>
      <c r="F50" s="10">
        <f>IFERROR(VLOOKUP(A50,Flux_aval_mdolac!A:G,4,FALSE),"pas de flux")</f>
        <v>0</v>
      </c>
      <c r="G50" s="10">
        <f>IFERROR(VLOOKUP(A50,Flux_aval_mdolac!A:G,5,FALSE),"pas de flux")</f>
        <v>0</v>
      </c>
      <c r="H50" s="10">
        <f t="shared" si="6"/>
        <v>0</v>
      </c>
      <c r="I50" s="10">
        <f t="shared" si="7"/>
        <v>0</v>
      </c>
      <c r="J50" s="10">
        <f>VLOOKUP(A50,[2]Surface_mdolac!A:T,14,FALSE)</f>
        <v>133</v>
      </c>
      <c r="K50" s="11">
        <f t="shared" si="8"/>
        <v>0</v>
      </c>
      <c r="L50" s="11">
        <f t="shared" si="9"/>
        <v>0</v>
      </c>
      <c r="M50" s="12">
        <f t="shared" si="4"/>
        <v>1</v>
      </c>
      <c r="N50" s="12">
        <f t="shared" si="5"/>
        <v>1</v>
      </c>
      <c r="O50" s="7">
        <v>3</v>
      </c>
    </row>
    <row r="51" spans="1:15" ht="15" x14ac:dyDescent="0.25">
      <c r="A51" s="9" t="s">
        <v>80</v>
      </c>
      <c r="B51" s="9" t="str">
        <f>VLOOKUP(A51,[1]UsageHydroelec!A50:B150,2,FALSE)</f>
        <v>lac de sylans</v>
      </c>
      <c r="C51" s="9" t="s">
        <v>153</v>
      </c>
      <c r="D51" s="10" t="str">
        <f>IFERROR(VLOOKUP(A51,Flux_aval_mdolac!A:G,3,FALSE),"pas de flux")</f>
        <v>pas de flux</v>
      </c>
      <c r="E51" s="4" t="str" cm="1">
        <f t="array" ref="E51">IFERROR(_xlfn.ARRAYTOTEXT(_xlfn._xlws.FILTER(CONCATENATE(Liste_STEU_rejet_direct!C:C,"-",Liste_STEU_rejet_direct!D:D," (",Liste_STEU_rejet_direct!F:F," EH)"),Liste_STEU_rejet_direct!A:A=Classe_impact_nutri_urbain!A51)),"Pas de rejet direct")</f>
        <v>Pas de rejet direct</v>
      </c>
      <c r="F51" s="10" t="str">
        <f>IFERROR(VLOOKUP(A51,Flux_aval_mdolac!A:G,4,FALSE),"pas de flux")</f>
        <v>pas de flux</v>
      </c>
      <c r="G51" s="10" t="str">
        <f>IFERROR(VLOOKUP(A51,Flux_aval_mdolac!A:G,5,FALSE),"pas de flux")</f>
        <v>pas de flux</v>
      </c>
      <c r="H51" s="10" t="str">
        <f t="shared" si="6"/>
        <v>pas de flux</v>
      </c>
      <c r="I51" s="10" t="str">
        <f t="shared" si="7"/>
        <v>pas de flux</v>
      </c>
      <c r="J51" s="10">
        <f>VLOOKUP(A51,[2]Surface_mdolac!A:T,14,FALSE)</f>
        <v>48</v>
      </c>
      <c r="K51" s="11" t="str">
        <f t="shared" si="8"/>
        <v>pas de flux</v>
      </c>
      <c r="L51" s="11" t="str">
        <f t="shared" si="9"/>
        <v>pas de flux</v>
      </c>
      <c r="M51" s="12">
        <f t="shared" si="4"/>
        <v>1</v>
      </c>
      <c r="N51" s="12">
        <f t="shared" si="5"/>
        <v>1</v>
      </c>
      <c r="O51" s="7">
        <v>1</v>
      </c>
    </row>
    <row r="52" spans="1:15" ht="15" x14ac:dyDescent="0.25">
      <c r="A52" s="9" t="s">
        <v>81</v>
      </c>
      <c r="B52" s="9" t="str">
        <f>VLOOKUP(A52,[1]UsageHydroelec!A51:B151,2,FALSE)</f>
        <v>le grand large</v>
      </c>
      <c r="C52" s="9" t="s">
        <v>153</v>
      </c>
      <c r="D52" s="10" t="str">
        <f>IFERROR(VLOOKUP(A52,Flux_aval_mdolac!A:G,3,FALSE),"pas de flux")</f>
        <v>pas de flux</v>
      </c>
      <c r="E52" s="4" t="str" cm="1">
        <f t="array" ref="E52">IFERROR(_xlfn.ARRAYTOTEXT(_xlfn._xlws.FILTER(CONCATENATE(Liste_STEU_rejet_direct!C:C,"-",Liste_STEU_rejet_direct!D:D," (",Liste_STEU_rejet_direct!F:F," EH)"),Liste_STEU_rejet_direct!A:A=Classe_impact_nutri_urbain!A52)),"Pas de rejet direct")</f>
        <v>Pas de rejet direct</v>
      </c>
      <c r="F52" s="10" t="str">
        <f>IFERROR(VLOOKUP(A52,Flux_aval_mdolac!A:G,4,FALSE),"pas de flux")</f>
        <v>pas de flux</v>
      </c>
      <c r="G52" s="10" t="str">
        <f>IFERROR(VLOOKUP(A52,Flux_aval_mdolac!A:G,5,FALSE),"pas de flux")</f>
        <v>pas de flux</v>
      </c>
      <c r="H52" s="10" t="str">
        <f t="shared" si="6"/>
        <v>pas de flux</v>
      </c>
      <c r="I52" s="10" t="str">
        <f t="shared" si="7"/>
        <v>pas de flux</v>
      </c>
      <c r="J52" s="10">
        <f>VLOOKUP(A52,[2]Surface_mdolac!A:T,14,FALSE)</f>
        <v>145</v>
      </c>
      <c r="K52" s="11" t="str">
        <f t="shared" si="8"/>
        <v>pas de flux</v>
      </c>
      <c r="L52" s="11" t="str">
        <f t="shared" si="9"/>
        <v>pas de flux</v>
      </c>
      <c r="M52" s="12">
        <f t="shared" si="4"/>
        <v>1</v>
      </c>
      <c r="N52" s="12">
        <f t="shared" si="5"/>
        <v>1</v>
      </c>
      <c r="O52" s="7">
        <v>1</v>
      </c>
    </row>
    <row r="53" spans="1:15" ht="15" x14ac:dyDescent="0.25">
      <c r="A53" s="9" t="s">
        <v>82</v>
      </c>
      <c r="B53" s="9" t="str">
        <f>VLOOKUP(A53,[1]UsageHydroelec!A52:B152,2,FALSE)</f>
        <v>étang du malsaucy</v>
      </c>
      <c r="C53" s="9" t="s">
        <v>153</v>
      </c>
      <c r="D53" s="10" t="str">
        <f>IFERROR(VLOOKUP(A53,Flux_aval_mdolac!A:G,3,FALSE),"pas de flux")</f>
        <v>pas de flux</v>
      </c>
      <c r="E53" s="4" t="str" cm="1">
        <f t="array" ref="E53">IFERROR(_xlfn.ARRAYTOTEXT(_xlfn._xlws.FILTER(CONCATENATE(Liste_STEU_rejet_direct!C:C,"-",Liste_STEU_rejet_direct!D:D," (",Liste_STEU_rejet_direct!F:F," EH)"),Liste_STEU_rejet_direct!A:A=Classe_impact_nutri_urbain!A53)),"Pas de rejet direct")</f>
        <v>Pas de rejet direct</v>
      </c>
      <c r="F53" s="10" t="str">
        <f>IFERROR(VLOOKUP(A53,Flux_aval_mdolac!A:G,4,FALSE),"pas de flux")</f>
        <v>pas de flux</v>
      </c>
      <c r="G53" s="10" t="str">
        <f>IFERROR(VLOOKUP(A53,Flux_aval_mdolac!A:G,5,FALSE),"pas de flux")</f>
        <v>pas de flux</v>
      </c>
      <c r="H53" s="10" t="str">
        <f t="shared" si="6"/>
        <v>pas de flux</v>
      </c>
      <c r="I53" s="10" t="str">
        <f t="shared" si="7"/>
        <v>pas de flux</v>
      </c>
      <c r="J53" s="10">
        <f>VLOOKUP(A53,[2]Surface_mdolac!A:T,14,FALSE)</f>
        <v>57.999999999999993</v>
      </c>
      <c r="K53" s="11" t="str">
        <f t="shared" si="8"/>
        <v>pas de flux</v>
      </c>
      <c r="L53" s="11" t="str">
        <f t="shared" si="9"/>
        <v>pas de flux</v>
      </c>
      <c r="M53" s="12">
        <f t="shared" si="4"/>
        <v>1</v>
      </c>
      <c r="N53" s="12">
        <f t="shared" si="5"/>
        <v>1</v>
      </c>
      <c r="O53" s="7">
        <v>1</v>
      </c>
    </row>
    <row r="54" spans="1:15" ht="15" x14ac:dyDescent="0.25">
      <c r="A54" s="9" t="s">
        <v>83</v>
      </c>
      <c r="B54" s="9" t="str">
        <f>VLOOKUP(A54,[1]UsageHydroelec!A53:B153,2,FALSE)</f>
        <v>lac des eaux bleues</v>
      </c>
      <c r="C54" s="9" t="s">
        <v>153</v>
      </c>
      <c r="D54" s="10" t="str">
        <f>IFERROR(VLOOKUP(A54,Flux_aval_mdolac!A:G,3,FALSE),"pas de flux")</f>
        <v>pas de flux</v>
      </c>
      <c r="E54" s="4" t="str" cm="1">
        <f t="array" ref="E54">IFERROR(_xlfn.ARRAYTOTEXT(_xlfn._xlws.FILTER(CONCATENATE(Liste_STEU_rejet_direct!C:C,"-",Liste_STEU_rejet_direct!D:D," (",Liste_STEU_rejet_direct!F:F," EH)"),Liste_STEU_rejet_direct!A:A=Classe_impact_nutri_urbain!A54)),"Pas de rejet direct")</f>
        <v>Pas de rejet direct</v>
      </c>
      <c r="F54" s="10" t="str">
        <f>IFERROR(VLOOKUP(A54,Flux_aval_mdolac!A:G,4,FALSE),"pas de flux")</f>
        <v>pas de flux</v>
      </c>
      <c r="G54" s="10" t="str">
        <f>IFERROR(VLOOKUP(A54,Flux_aval_mdolac!A:G,5,FALSE),"pas de flux")</f>
        <v>pas de flux</v>
      </c>
      <c r="H54" s="10" t="str">
        <f t="shared" si="6"/>
        <v>pas de flux</v>
      </c>
      <c r="I54" s="10" t="str">
        <f t="shared" si="7"/>
        <v>pas de flux</v>
      </c>
      <c r="J54" s="10">
        <f>VLOOKUP(A54,[2]Surface_mdolac!A:T,14,FALSE)</f>
        <v>247.00000000000003</v>
      </c>
      <c r="K54" s="11" t="str">
        <f t="shared" si="8"/>
        <v>pas de flux</v>
      </c>
      <c r="L54" s="11" t="str">
        <f t="shared" si="9"/>
        <v>pas de flux</v>
      </c>
      <c r="M54" s="12">
        <f t="shared" si="4"/>
        <v>1</v>
      </c>
      <c r="N54" s="12">
        <f t="shared" si="5"/>
        <v>1</v>
      </c>
      <c r="O54" s="7">
        <v>1</v>
      </c>
    </row>
    <row r="55" spans="1:15" ht="15" x14ac:dyDescent="0.25">
      <c r="A55" s="9" t="s">
        <v>84</v>
      </c>
      <c r="B55" s="9" t="str">
        <f>VLOOKUP(A55,[1]UsageHydroelec!A54:B154,2,FALSE)</f>
        <v>gravière d'anse</v>
      </c>
      <c r="C55" s="9" t="s">
        <v>153</v>
      </c>
      <c r="D55" s="10" t="str">
        <f>IFERROR(VLOOKUP(A55,Flux_aval_mdolac!A:G,3,FALSE),"pas de flux")</f>
        <v>pas de flux</v>
      </c>
      <c r="E55" s="4" t="str" cm="1">
        <f t="array" ref="E55">IFERROR(_xlfn.ARRAYTOTEXT(_xlfn._xlws.FILTER(CONCATENATE(Liste_STEU_rejet_direct!C:C,"-",Liste_STEU_rejet_direct!D:D," (",Liste_STEU_rejet_direct!F:F," EH)"),Liste_STEU_rejet_direct!A:A=Classe_impact_nutri_urbain!A55)),"Pas de rejet direct")</f>
        <v>Pas de rejet direct</v>
      </c>
      <c r="F55" s="10" t="str">
        <f>IFERROR(VLOOKUP(A55,Flux_aval_mdolac!A:G,4,FALSE),"pas de flux")</f>
        <v>pas de flux</v>
      </c>
      <c r="G55" s="10" t="str">
        <f>IFERROR(VLOOKUP(A55,Flux_aval_mdolac!A:G,5,FALSE),"pas de flux")</f>
        <v>pas de flux</v>
      </c>
      <c r="H55" s="10" t="str">
        <f t="shared" si="6"/>
        <v>pas de flux</v>
      </c>
      <c r="I55" s="10" t="str">
        <f t="shared" si="7"/>
        <v>pas de flux</v>
      </c>
      <c r="J55" s="10">
        <f>VLOOKUP(A55,[2]Surface_mdolac!A:T,14,FALSE)</f>
        <v>55.000000000000007</v>
      </c>
      <c r="K55" s="11" t="str">
        <f t="shared" si="8"/>
        <v>pas de flux</v>
      </c>
      <c r="L55" s="11" t="str">
        <f t="shared" si="9"/>
        <v>pas de flux</v>
      </c>
      <c r="M55" s="12">
        <f t="shared" si="4"/>
        <v>1</v>
      </c>
      <c r="N55" s="12">
        <f t="shared" si="5"/>
        <v>1</v>
      </c>
      <c r="O55" s="7">
        <v>1</v>
      </c>
    </row>
    <row r="56" spans="1:15" ht="15" x14ac:dyDescent="0.25">
      <c r="A56" s="9" t="s">
        <v>85</v>
      </c>
      <c r="B56" s="9" t="str">
        <f>VLOOKUP(A56,[1]UsageHydroelec!A55:B155,2,FALSE)</f>
        <v>lac du drapeau</v>
      </c>
      <c r="C56" s="9" t="s">
        <v>153</v>
      </c>
      <c r="D56" s="10" t="str">
        <f>IFERROR(VLOOKUP(A56,Flux_aval_mdolac!A:G,3,FALSE),"pas de flux")</f>
        <v>pas de flux</v>
      </c>
      <c r="E56" s="4" t="str" cm="1">
        <f t="array" ref="E56">IFERROR(_xlfn.ARRAYTOTEXT(_xlfn._xlws.FILTER(CONCATENATE(Liste_STEU_rejet_direct!C:C,"-",Liste_STEU_rejet_direct!D:D," (",Liste_STEU_rejet_direct!F:F," EH)"),Liste_STEU_rejet_direct!A:A=Classe_impact_nutri_urbain!A56)),"Pas de rejet direct")</f>
        <v>Pas de rejet direct</v>
      </c>
      <c r="F56" s="10" t="str">
        <f>IFERROR(VLOOKUP(A56,Flux_aval_mdolac!A:G,4,FALSE),"pas de flux")</f>
        <v>pas de flux</v>
      </c>
      <c r="G56" s="10" t="str">
        <f>IFERROR(VLOOKUP(A56,Flux_aval_mdolac!A:G,5,FALSE),"pas de flux")</f>
        <v>pas de flux</v>
      </c>
      <c r="H56" s="10" t="str">
        <f t="shared" si="6"/>
        <v>pas de flux</v>
      </c>
      <c r="I56" s="10" t="str">
        <f t="shared" si="7"/>
        <v>pas de flux</v>
      </c>
      <c r="J56" s="10">
        <f>VLOOKUP(A56,[2]Surface_mdolac!A:T,14,FALSE)</f>
        <v>61</v>
      </c>
      <c r="K56" s="11" t="str">
        <f t="shared" si="8"/>
        <v>pas de flux</v>
      </c>
      <c r="L56" s="11" t="str">
        <f t="shared" si="9"/>
        <v>pas de flux</v>
      </c>
      <c r="M56" s="12">
        <f t="shared" si="4"/>
        <v>1</v>
      </c>
      <c r="N56" s="12">
        <f t="shared" si="5"/>
        <v>1</v>
      </c>
      <c r="O56" s="7">
        <v>1</v>
      </c>
    </row>
    <row r="57" spans="1:15" ht="15" x14ac:dyDescent="0.25">
      <c r="A57" s="9" t="s">
        <v>86</v>
      </c>
      <c r="B57" s="9" t="str">
        <f>VLOOKUP(A57,[1]UsageHydroelec!A56:B156,2,FALSE)</f>
        <v>lac du mont-cenis</v>
      </c>
      <c r="C57" s="9" t="s">
        <v>153</v>
      </c>
      <c r="D57" s="10" t="str">
        <f>IFERROR(VLOOKUP(A57,Flux_aval_mdolac!A:G,3,FALSE),"pas de flux")</f>
        <v>pas de flux</v>
      </c>
      <c r="E57" s="4" t="str" cm="1">
        <f t="array" ref="E57">IFERROR(_xlfn.ARRAYTOTEXT(_xlfn._xlws.FILTER(CONCATENATE(Liste_STEU_rejet_direct!C:C,"-",Liste_STEU_rejet_direct!D:D," (",Liste_STEU_rejet_direct!F:F," EH)"),Liste_STEU_rejet_direct!A:A=Classe_impact_nutri_urbain!A57)),"Pas de rejet direct")</f>
        <v>Pas de rejet direct</v>
      </c>
      <c r="F57" s="10" t="str">
        <f>IFERROR(VLOOKUP(A57,Flux_aval_mdolac!A:G,4,FALSE),"pas de flux")</f>
        <v>pas de flux</v>
      </c>
      <c r="G57" s="10" t="str">
        <f>IFERROR(VLOOKUP(A57,Flux_aval_mdolac!A:G,5,FALSE),"pas de flux")</f>
        <v>pas de flux</v>
      </c>
      <c r="H57" s="10" t="str">
        <f t="shared" si="6"/>
        <v>pas de flux</v>
      </c>
      <c r="I57" s="10" t="str">
        <f t="shared" si="7"/>
        <v>pas de flux</v>
      </c>
      <c r="J57" s="10">
        <f>VLOOKUP(A57,[2]Surface_mdolac!A:T,14,FALSE)</f>
        <v>653</v>
      </c>
      <c r="K57" s="11" t="str">
        <f t="shared" si="8"/>
        <v>pas de flux</v>
      </c>
      <c r="L57" s="11" t="str">
        <f t="shared" si="9"/>
        <v>pas de flux</v>
      </c>
      <c r="M57" s="12">
        <f t="shared" si="4"/>
        <v>1</v>
      </c>
      <c r="N57" s="12">
        <f t="shared" si="5"/>
        <v>1</v>
      </c>
      <c r="O57" s="7">
        <v>1</v>
      </c>
    </row>
    <row r="58" spans="1:15" ht="15" x14ac:dyDescent="0.25">
      <c r="A58" s="9" t="s">
        <v>36</v>
      </c>
      <c r="B58" s="9" t="str">
        <f>VLOOKUP(A58,[1]UsageHydroelec!A57:B157,2,FALSE)</f>
        <v>lac de roselend</v>
      </c>
      <c r="C58" s="9" t="str">
        <f>VLOOKUP(A58,flux_rejets_mdoriv_mdolac!A:F,2,FALSE)</f>
        <v>FRDR10422,FRDR10944</v>
      </c>
      <c r="D58" s="10">
        <f>IFERROR(VLOOKUP(A58,Flux_aval_mdolac!A:G,3,FALSE),"pas de flux")</f>
        <v>0</v>
      </c>
      <c r="E58" s="4" t="str" cm="1">
        <f t="array" ref="E58">IFERROR(_xlfn.ARRAYTOTEXT(_xlfn._xlws.FILTER(CONCATENATE(Liste_STEU_rejet_direct!C:C,"-",Liste_STEU_rejet_direct!D:D," (",Liste_STEU_rejet_direct!F:F," EH)"),Liste_STEU_rejet_direct!A:A=Classe_impact_nutri_urbain!A58)),"Pas de rejet direct")</f>
        <v>Pas de rejet direct</v>
      </c>
      <c r="F58" s="10">
        <f>IFERROR(VLOOKUP(A58,Flux_aval_mdolac!A:G,4,FALSE),"pas de flux")</f>
        <v>0</v>
      </c>
      <c r="G58" s="10">
        <f>IFERROR(VLOOKUP(A58,Flux_aval_mdolac!A:G,5,FALSE),"pas de flux")</f>
        <v>0</v>
      </c>
      <c r="H58" s="10">
        <f t="shared" si="6"/>
        <v>0</v>
      </c>
      <c r="I58" s="10">
        <f t="shared" si="7"/>
        <v>0</v>
      </c>
      <c r="J58" s="10">
        <f>VLOOKUP(A58,[2]Surface_mdolac!A:T,14,FALSE)</f>
        <v>315</v>
      </c>
      <c r="K58" s="11">
        <f t="shared" si="8"/>
        <v>0</v>
      </c>
      <c r="L58" s="11">
        <f t="shared" si="9"/>
        <v>0</v>
      </c>
      <c r="M58" s="12">
        <f t="shared" si="4"/>
        <v>1</v>
      </c>
      <c r="N58" s="12">
        <f t="shared" si="5"/>
        <v>1</v>
      </c>
      <c r="O58" s="7">
        <v>1</v>
      </c>
    </row>
    <row r="59" spans="1:15" ht="15" x14ac:dyDescent="0.25">
      <c r="A59" s="9" t="s">
        <v>37</v>
      </c>
      <c r="B59" s="9" t="str">
        <f>VLOOKUP(A59,[1]UsageHydroelec!A58:B158,2,FALSE)</f>
        <v>lac du chevril</v>
      </c>
      <c r="C59" s="9" t="str">
        <f>VLOOKUP(A59,flux_rejets_mdoriv_mdolac!A:F,2,FALSE)</f>
        <v>FRDR373,FRDR10076,FRDR11597</v>
      </c>
      <c r="D59" s="10">
        <f>IFERROR(VLOOKUP(A59,Flux_aval_mdolac!A:G,3,FALSE),"pas de flux")</f>
        <v>0</v>
      </c>
      <c r="E59" s="4" t="str" cm="1">
        <f t="array" ref="E59">IFERROR(_xlfn.ARRAYTOTEXT(_xlfn._xlws.FILTER(CONCATENATE(Liste_STEU_rejet_direct!C:C,"-",Liste_STEU_rejet_direct!D:D," (",Liste_STEU_rejet_direct!F:F," EH)"),Liste_STEU_rejet_direct!A:A=Classe_impact_nutri_urbain!A59)),"Pas de rejet direct")</f>
        <v>Pas de rejet direct</v>
      </c>
      <c r="F59" s="10">
        <f>IFERROR(VLOOKUP(A59,Flux_aval_mdolac!A:G,4,FALSE),"pas de flux")</f>
        <v>137.37</v>
      </c>
      <c r="G59" s="10">
        <f>IFERROR(VLOOKUP(A59,Flux_aval_mdolac!A:G,5,FALSE),"pas de flux")</f>
        <v>140.52000000000001</v>
      </c>
      <c r="H59" s="10">
        <f t="shared" si="6"/>
        <v>137.37</v>
      </c>
      <c r="I59" s="10">
        <f t="shared" si="7"/>
        <v>140.52000000000001</v>
      </c>
      <c r="J59" s="10">
        <f>VLOOKUP(A59,[2]Surface_mdolac!A:T,14,FALSE)</f>
        <v>247.00000000000003</v>
      </c>
      <c r="K59" s="11">
        <f t="shared" si="8"/>
        <v>1.5237091675447839E-3</v>
      </c>
      <c r="L59" s="11">
        <f t="shared" si="9"/>
        <v>1.5586489934002552E-3</v>
      </c>
      <c r="M59" s="12">
        <f t="shared" si="4"/>
        <v>1</v>
      </c>
      <c r="N59" s="12">
        <f t="shared" si="5"/>
        <v>1</v>
      </c>
      <c r="O59" s="7">
        <v>1</v>
      </c>
    </row>
    <row r="60" spans="1:15" ht="15" x14ac:dyDescent="0.25">
      <c r="A60" s="9" t="s">
        <v>38</v>
      </c>
      <c r="B60" s="9" t="str">
        <f>VLOOKUP(A60,[1]UsageHydroelec!A59:B159,2,FALSE)</f>
        <v>lac de bissorte</v>
      </c>
      <c r="C60" s="9" t="str">
        <f>VLOOKUP(A60,flux_rejets_mdoriv_mdolac!A:F,2,FALSE)</f>
        <v>FRDR11647a</v>
      </c>
      <c r="D60" s="10">
        <f>IFERROR(VLOOKUP(A60,Flux_aval_mdolac!A:G,3,FALSE),"pas de flux")</f>
        <v>0</v>
      </c>
      <c r="E60" s="4" t="str" cm="1">
        <f t="array" ref="E60">IFERROR(_xlfn.ARRAYTOTEXT(_xlfn._xlws.FILTER(CONCATENATE(Liste_STEU_rejet_direct!C:C,"-",Liste_STEU_rejet_direct!D:D," (",Liste_STEU_rejet_direct!F:F," EH)"),Liste_STEU_rejet_direct!A:A=Classe_impact_nutri_urbain!A60)),"Pas de rejet direct")</f>
        <v>Pas de rejet direct</v>
      </c>
      <c r="F60" s="10">
        <f>IFERROR(VLOOKUP(A60,Flux_aval_mdolac!A:G,4,FALSE),"pas de flux")</f>
        <v>0</v>
      </c>
      <c r="G60" s="10">
        <f>IFERROR(VLOOKUP(A60,Flux_aval_mdolac!A:G,5,FALSE),"pas de flux")</f>
        <v>0</v>
      </c>
      <c r="H60" s="10">
        <f t="shared" si="6"/>
        <v>0</v>
      </c>
      <c r="I60" s="10">
        <f t="shared" si="7"/>
        <v>0</v>
      </c>
      <c r="J60" s="10">
        <f>VLOOKUP(A60,[2]Surface_mdolac!A:T,14,FALSE)</f>
        <v>114.99999999999999</v>
      </c>
      <c r="K60" s="11">
        <f t="shared" si="8"/>
        <v>0</v>
      </c>
      <c r="L60" s="11">
        <f t="shared" si="9"/>
        <v>0</v>
      </c>
      <c r="M60" s="12">
        <f t="shared" si="4"/>
        <v>1</v>
      </c>
      <c r="N60" s="12">
        <f t="shared" si="5"/>
        <v>1</v>
      </c>
      <c r="O60" s="7">
        <v>1</v>
      </c>
    </row>
    <row r="61" spans="1:15" ht="15" x14ac:dyDescent="0.25">
      <c r="A61" s="9" t="s">
        <v>87</v>
      </c>
      <c r="B61" s="9" t="str">
        <f>VLOOKUP(A61,[1]UsageHydroelec!A60:B160,2,FALSE)</f>
        <v>lac de la girotte</v>
      </c>
      <c r="C61" s="9" t="s">
        <v>153</v>
      </c>
      <c r="D61" s="10" t="str">
        <f>IFERROR(VLOOKUP(A61,Flux_aval_mdolac!A:G,3,FALSE),"pas de flux")</f>
        <v>pas de flux</v>
      </c>
      <c r="E61" s="4" t="str" cm="1">
        <f t="array" ref="E61">IFERROR(_xlfn.ARRAYTOTEXT(_xlfn._xlws.FILTER(CONCATENATE(Liste_STEU_rejet_direct!C:C,"-",Liste_STEU_rejet_direct!D:D," (",Liste_STEU_rejet_direct!F:F," EH)"),Liste_STEU_rejet_direct!A:A=Classe_impact_nutri_urbain!A61)),"Pas de rejet direct")</f>
        <v>Pas de rejet direct</v>
      </c>
      <c r="F61" s="10" t="str">
        <f>IFERROR(VLOOKUP(A61,Flux_aval_mdolac!A:G,4,FALSE),"pas de flux")</f>
        <v>pas de flux</v>
      </c>
      <c r="G61" s="10" t="str">
        <f>IFERROR(VLOOKUP(A61,Flux_aval_mdolac!A:G,5,FALSE),"pas de flux")</f>
        <v>pas de flux</v>
      </c>
      <c r="H61" s="10" t="str">
        <f t="shared" si="6"/>
        <v>pas de flux</v>
      </c>
      <c r="I61" s="10" t="str">
        <f t="shared" si="7"/>
        <v>pas de flux</v>
      </c>
      <c r="J61" s="10">
        <f>VLOOKUP(A61,[2]Surface_mdolac!A:T,14,FALSE)</f>
        <v>74</v>
      </c>
      <c r="K61" s="11" t="str">
        <f t="shared" si="8"/>
        <v>pas de flux</v>
      </c>
      <c r="L61" s="11" t="str">
        <f t="shared" si="9"/>
        <v>pas de flux</v>
      </c>
      <c r="M61" s="12">
        <f t="shared" si="4"/>
        <v>1</v>
      </c>
      <c r="N61" s="12">
        <f t="shared" si="5"/>
        <v>1</v>
      </c>
      <c r="O61" s="7">
        <v>1</v>
      </c>
    </row>
    <row r="62" spans="1:15" ht="15" x14ac:dyDescent="0.25">
      <c r="A62" s="9" t="s">
        <v>88</v>
      </c>
      <c r="B62" s="9" t="str">
        <f>VLOOKUP(A62,[1]UsageHydroelec!A61:B161,2,FALSE)</f>
        <v>réservoir de panthier</v>
      </c>
      <c r="C62" s="9" t="s">
        <v>153</v>
      </c>
      <c r="D62" s="10" t="str">
        <f>IFERROR(VLOOKUP(A62,Flux_aval_mdolac!A:G,3,FALSE),"pas de flux")</f>
        <v>pas de flux</v>
      </c>
      <c r="E62" s="4" t="str" cm="1">
        <f t="array" ref="E62">IFERROR(_xlfn.ARRAYTOTEXT(_xlfn._xlws.FILTER(CONCATENATE(Liste_STEU_rejet_direct!C:C,"-",Liste_STEU_rejet_direct!D:D," (",Liste_STEU_rejet_direct!F:F," EH)"),Liste_STEU_rejet_direct!A:A=Classe_impact_nutri_urbain!A62)),"Pas de rejet direct")</f>
        <v>Pas de rejet direct</v>
      </c>
      <c r="F62" s="10" t="str">
        <f>IFERROR(VLOOKUP(A62,Flux_aval_mdolac!A:G,4,FALSE),"pas de flux")</f>
        <v>pas de flux</v>
      </c>
      <c r="G62" s="10" t="str">
        <f>IFERROR(VLOOKUP(A62,Flux_aval_mdolac!A:G,5,FALSE),"pas de flux")</f>
        <v>pas de flux</v>
      </c>
      <c r="H62" s="10" t="str">
        <f t="shared" si="6"/>
        <v>pas de flux</v>
      </c>
      <c r="I62" s="10" t="str">
        <f t="shared" si="7"/>
        <v>pas de flux</v>
      </c>
      <c r="J62" s="10">
        <f>VLOOKUP(A62,[2]Surface_mdolac!A:T,14,FALSE)</f>
        <v>119</v>
      </c>
      <c r="K62" s="11" t="str">
        <f t="shared" si="8"/>
        <v>pas de flux</v>
      </c>
      <c r="L62" s="11" t="str">
        <f t="shared" si="9"/>
        <v>pas de flux</v>
      </c>
      <c r="M62" s="12">
        <f t="shared" si="4"/>
        <v>1</v>
      </c>
      <c r="N62" s="12">
        <f t="shared" si="5"/>
        <v>1</v>
      </c>
      <c r="O62" s="7">
        <v>1</v>
      </c>
    </row>
    <row r="63" spans="1:15" ht="15" x14ac:dyDescent="0.25">
      <c r="A63" s="9" t="s">
        <v>39</v>
      </c>
      <c r="B63" s="9" t="str">
        <f>VLOOKUP(A63,[1]UsageHydroelec!A62:B162,2,FALSE)</f>
        <v>lac du bourget</v>
      </c>
      <c r="C63" s="9" t="str">
        <f>VLOOKUP(A63,flux_rejets_mdoriv_mdolac!A:F,2,FALSE)</f>
        <v>FRDR527b,FRDR1491,FRDR526b</v>
      </c>
      <c r="D63" s="10">
        <f>IFERROR(VLOOKUP(A63,Flux_aval_mdolac!A:G,3,FALSE),"pas de flux")</f>
        <v>0</v>
      </c>
      <c r="E63" s="4" t="str" cm="1">
        <f t="array" ref="E63">IFERROR(_xlfn.ARRAYTOTEXT(_xlfn._xlws.FILTER(CONCATENATE(Liste_STEU_rejet_direct!C:C,"-",Liste_STEU_rejet_direct!D:D," (",Liste_STEU_rejet_direct!F:F," EH)"),Liste_STEU_rejet_direct!A:A=Classe_impact_nutri_urbain!A63)),"Pas de rejet direct")</f>
        <v>0973091001-STATION D'EPURATION DE CONJUX (300 EH)</v>
      </c>
      <c r="F63" s="10">
        <f>IFERROR(VLOOKUP(A63,Flux_aval_mdolac!A:G,4,FALSE),"pas de flux")</f>
        <v>603</v>
      </c>
      <c r="G63" s="10">
        <f>IFERROR(VLOOKUP(A63,Flux_aval_mdolac!A:G,5,FALSE),"pas de flux")</f>
        <v>616.80999999999995</v>
      </c>
      <c r="H63" s="10">
        <f t="shared" si="6"/>
        <v>603</v>
      </c>
      <c r="I63" s="10">
        <f t="shared" si="7"/>
        <v>616.80999999999995</v>
      </c>
      <c r="J63" s="10">
        <f>VLOOKUP(A63,[2]Surface_mdolac!A:T,14,FALSE)</f>
        <v>4396</v>
      </c>
      <c r="K63" s="11">
        <f t="shared" si="8"/>
        <v>3.7580864297555685E-4</v>
      </c>
      <c r="L63" s="11">
        <f t="shared" si="9"/>
        <v>3.8441547110075155E-4</v>
      </c>
      <c r="M63" s="12">
        <f t="shared" si="4"/>
        <v>1</v>
      </c>
      <c r="N63" s="12">
        <f t="shared" si="5"/>
        <v>1</v>
      </c>
      <c r="O63" s="7">
        <v>1</v>
      </c>
    </row>
    <row r="64" spans="1:15" ht="15" x14ac:dyDescent="0.25">
      <c r="A64" s="9" t="s">
        <v>40</v>
      </c>
      <c r="B64" s="9" t="str">
        <f>VLOOKUP(A64,[1]UsageHydroelec!A63:B163,2,FALSE)</f>
        <v>lac d'aiguebelette</v>
      </c>
      <c r="C64" s="9" t="str">
        <f>VLOOKUP(A64,flux_rejets_mdoriv_mdolac!A:F,2,FALSE)</f>
        <v>FRDR10744,FRDR514</v>
      </c>
      <c r="D64" s="10">
        <f>IFERROR(VLOOKUP(A64,Flux_aval_mdolac!A:G,3,FALSE),"pas de flux")</f>
        <v>0</v>
      </c>
      <c r="E64" s="4" t="str" cm="1">
        <f t="array" ref="E64">IFERROR(_xlfn.ARRAYTOTEXT(_xlfn._xlws.FILTER(CONCATENATE(Liste_STEU_rejet_direct!C:C,"-",Liste_STEU_rejet_direct!D:D," (",Liste_STEU_rejet_direct!F:F," EH)"),Liste_STEU_rejet_direct!A:A=Classe_impact_nutri_urbain!A64)),"Pas de rejet direct")</f>
        <v>Pas de rejet direct</v>
      </c>
      <c r="F64" s="10">
        <f>IFERROR(VLOOKUP(A64,Flux_aval_mdolac!A:G,4,FALSE),"pas de flux")</f>
        <v>0</v>
      </c>
      <c r="G64" s="10">
        <f>IFERROR(VLOOKUP(A64,Flux_aval_mdolac!A:G,5,FALSE),"pas de flux")</f>
        <v>0</v>
      </c>
      <c r="H64" s="10">
        <f t="shared" si="6"/>
        <v>0</v>
      </c>
      <c r="I64" s="10">
        <f t="shared" si="7"/>
        <v>0</v>
      </c>
      <c r="J64" s="10">
        <f>VLOOKUP(A64,[2]Surface_mdolac!A:T,14,FALSE)</f>
        <v>517</v>
      </c>
      <c r="K64" s="11">
        <f t="shared" si="8"/>
        <v>0</v>
      </c>
      <c r="L64" s="11">
        <f t="shared" si="9"/>
        <v>0</v>
      </c>
      <c r="M64" s="12">
        <f t="shared" si="4"/>
        <v>1</v>
      </c>
      <c r="N64" s="12">
        <f t="shared" si="5"/>
        <v>1</v>
      </c>
      <c r="O64" s="7">
        <v>1</v>
      </c>
    </row>
    <row r="65" spans="1:15" ht="15" x14ac:dyDescent="0.25">
      <c r="A65" s="9" t="s">
        <v>89</v>
      </c>
      <c r="B65" s="9" t="str">
        <f>VLOOKUP(A65,[1]UsageHydroelec!A64:B164,2,FALSE)</f>
        <v>lac d'anterne</v>
      </c>
      <c r="C65" s="9" t="s">
        <v>153</v>
      </c>
      <c r="D65" s="10" t="str">
        <f>IFERROR(VLOOKUP(A65,Flux_aval_mdolac!A:G,3,FALSE),"pas de flux")</f>
        <v>pas de flux</v>
      </c>
      <c r="E65" s="4" t="str" cm="1">
        <f t="array" ref="E65">IFERROR(_xlfn.ARRAYTOTEXT(_xlfn._xlws.FILTER(CONCATENATE(Liste_STEU_rejet_direct!C:C,"-",Liste_STEU_rejet_direct!D:D," (",Liste_STEU_rejet_direct!F:F," EH)"),Liste_STEU_rejet_direct!A:A=Classe_impact_nutri_urbain!A65)),"Pas de rejet direct")</f>
        <v>Pas de rejet direct</v>
      </c>
      <c r="F65" s="10" t="str">
        <f>IFERROR(VLOOKUP(A65,Flux_aval_mdolac!A:G,4,FALSE),"pas de flux")</f>
        <v>pas de flux</v>
      </c>
      <c r="G65" s="10" t="str">
        <f>IFERROR(VLOOKUP(A65,Flux_aval_mdolac!A:G,5,FALSE),"pas de flux")</f>
        <v>pas de flux</v>
      </c>
      <c r="H65" s="10" t="str">
        <f t="shared" si="6"/>
        <v>pas de flux</v>
      </c>
      <c r="I65" s="10" t="str">
        <f t="shared" si="7"/>
        <v>pas de flux</v>
      </c>
      <c r="J65" s="10">
        <f>VLOOKUP(A65,[2]Surface_mdolac!A:T,14,FALSE)</f>
        <v>11</v>
      </c>
      <c r="K65" s="11" t="str">
        <f t="shared" si="8"/>
        <v>pas de flux</v>
      </c>
      <c r="L65" s="11" t="str">
        <f t="shared" si="9"/>
        <v>pas de flux</v>
      </c>
      <c r="M65" s="12">
        <f t="shared" si="4"/>
        <v>1</v>
      </c>
      <c r="N65" s="12">
        <f t="shared" si="5"/>
        <v>1</v>
      </c>
      <c r="O65" s="7">
        <v>1</v>
      </c>
    </row>
    <row r="66" spans="1:15" ht="39" x14ac:dyDescent="0.25">
      <c r="A66" s="9" t="s">
        <v>90</v>
      </c>
      <c r="B66" s="9" t="str">
        <f>VLOOKUP(A66,[1]UsageHydroelec!A65:B165,2,FALSE)</f>
        <v>le léman</v>
      </c>
      <c r="C66" s="9" t="s">
        <v>153</v>
      </c>
      <c r="D66" s="10" t="str">
        <f>IFERROR(VLOOKUP(A66,Flux_aval_mdolac!A:G,3,FALSE),"pas de flux")</f>
        <v>pas de flux</v>
      </c>
      <c r="E66" s="4" t="str" cm="1">
        <f t="array" ref="E66">IFERROR(_xlfn.ARRAYTOTEXT(_xlfn._xlws.FILTER(CONCATENATE(Liste_STEU_rejet_direct!C:C,"-",Liste_STEU_rejet_direct!D:D," (",Liste_STEU_rejet_direct!F:F," EH)"),Liste_STEU_rejet_direct!A:A=Classe_impact_nutri_urbain!A66)),"Pas de rejet direct")</f>
        <v>0974105001-STATION D'EPURATION DE DOUVAINE (45000 EH); 0974175001-STATION D'EPURATION DE MEILLERIE (400 EH)</v>
      </c>
      <c r="F66" s="10" t="str">
        <f>IFERROR(VLOOKUP(A66,Flux_aval_mdolac!A:G,4,FALSE),"pas de flux")</f>
        <v>pas de flux</v>
      </c>
      <c r="G66" s="10" t="str">
        <f>IFERROR(VLOOKUP(A66,Flux_aval_mdolac!A:G,5,FALSE),"pas de flux")</f>
        <v>pas de flux</v>
      </c>
      <c r="H66" s="10" t="str">
        <f t="shared" si="6"/>
        <v>pas de flux</v>
      </c>
      <c r="I66" s="10" t="str">
        <f t="shared" si="7"/>
        <v>pas de flux</v>
      </c>
      <c r="J66" s="10">
        <f>VLOOKUP(A66,[2]Surface_mdolac!A:T,14,FALSE)</f>
        <v>57812</v>
      </c>
      <c r="K66" s="11" t="str">
        <f t="shared" si="8"/>
        <v>pas de flux</v>
      </c>
      <c r="L66" s="11" t="str">
        <f t="shared" si="9"/>
        <v>pas de flux</v>
      </c>
      <c r="M66" s="12">
        <f t="shared" si="4"/>
        <v>1</v>
      </c>
      <c r="N66" s="12">
        <f t="shared" si="5"/>
        <v>1</v>
      </c>
      <c r="O66" s="7">
        <v>1</v>
      </c>
    </row>
    <row r="67" spans="1:15" ht="30" x14ac:dyDescent="0.25">
      <c r="A67" s="9" t="s">
        <v>41</v>
      </c>
      <c r="B67" s="9" t="str">
        <f>VLOOKUP(A67,[1]UsageHydroelec!A66:B166,2,FALSE)</f>
        <v>lac d'annecy</v>
      </c>
      <c r="C67" s="9" t="str">
        <f>VLOOKUP(A67,flux_rejets_mdoriv_mdolac!A:F,2,FALSE)</f>
        <v>FRDR10708,FRDR11598,FRDR535,FRDR10745</v>
      </c>
      <c r="D67" s="10">
        <f>IFERROR(VLOOKUP(A67,Flux_aval_mdolac!A:G,3,FALSE),"pas de flux")</f>
        <v>0</v>
      </c>
      <c r="E67" s="4" t="str" cm="1">
        <f t="array" ref="E67">IFERROR(_xlfn.ARRAYTOTEXT(_xlfn._xlws.FILTER(CONCATENATE(Liste_STEU_rejet_direct!C:C,"-",Liste_STEU_rejet_direct!D:D," (",Liste_STEU_rejet_direct!F:F," EH)"),Liste_STEU_rejet_direct!A:A=Classe_impact_nutri_urbain!A67)),"Pas de rejet direct")</f>
        <v>Pas de rejet direct</v>
      </c>
      <c r="F67" s="10">
        <f>IFERROR(VLOOKUP(A67,Flux_aval_mdolac!A:G,4,FALSE),"pas de flux")</f>
        <v>26.5</v>
      </c>
      <c r="G67" s="10">
        <f>IFERROR(VLOOKUP(A67,Flux_aval_mdolac!A:G,5,FALSE),"pas de flux")</f>
        <v>28.18</v>
      </c>
      <c r="H67" s="10">
        <f t="shared" si="6"/>
        <v>26.5</v>
      </c>
      <c r="I67" s="10">
        <f t="shared" si="7"/>
        <v>28.18</v>
      </c>
      <c r="J67" s="10">
        <f>VLOOKUP(A67,[2]Surface_mdolac!A:T,14,FALSE)</f>
        <v>2639</v>
      </c>
      <c r="K67" s="11">
        <f t="shared" si="8"/>
        <v>2.7511458782124817E-5</v>
      </c>
      <c r="L67" s="11">
        <f t="shared" si="9"/>
        <v>2.9255581452085939E-5</v>
      </c>
      <c r="M67" s="12">
        <f t="shared" ref="M67:M95" si="10">IF(ISNUMBER(K67),IF(K67&lt;=0.06,1,IF(K67&lt;=0.12,2,3)),1)</f>
        <v>1</v>
      </c>
      <c r="N67" s="12">
        <f t="shared" ref="N67:N95" si="11">IF(ISNUMBER(L67),IF(L67&lt;=0.06,1,IF(L67&lt;=0.12,2,3)),1)</f>
        <v>1</v>
      </c>
      <c r="O67" s="7">
        <v>1</v>
      </c>
    </row>
    <row r="68" spans="1:15" ht="15" x14ac:dyDescent="0.25">
      <c r="A68" s="9" t="s">
        <v>42</v>
      </c>
      <c r="B68" s="9" t="str">
        <f>VLOOKUP(A68,[1]UsageHydroelec!A67:B167,2,FALSE)</f>
        <v>lac de montriond</v>
      </c>
      <c r="C68" s="9" t="str">
        <f>VLOOKUP(A68,flux_rejets_mdoriv_mdolac!A:F,2,FALSE)</f>
        <v>FRDR10251a</v>
      </c>
      <c r="D68" s="10">
        <f>IFERROR(VLOOKUP(A68,Flux_aval_mdolac!A:G,3,FALSE),"pas de flux")</f>
        <v>0</v>
      </c>
      <c r="E68" s="4" t="str" cm="1">
        <f t="array" ref="E68">IFERROR(_xlfn.ARRAYTOTEXT(_xlfn._xlws.FILTER(CONCATENATE(Liste_STEU_rejet_direct!C:C,"-",Liste_STEU_rejet_direct!D:D," (",Liste_STEU_rejet_direct!F:F," EH)"),Liste_STEU_rejet_direct!A:A=Classe_impact_nutri_urbain!A68)),"Pas de rejet direct")</f>
        <v>Pas de rejet direct</v>
      </c>
      <c r="F68" s="10">
        <f>IFERROR(VLOOKUP(A68,Flux_aval_mdolac!A:G,4,FALSE),"pas de flux")</f>
        <v>0</v>
      </c>
      <c r="G68" s="10">
        <f>IFERROR(VLOOKUP(A68,Flux_aval_mdolac!A:G,5,FALSE),"pas de flux")</f>
        <v>0</v>
      </c>
      <c r="H68" s="10">
        <f t="shared" si="6"/>
        <v>0</v>
      </c>
      <c r="I68" s="10">
        <f t="shared" si="7"/>
        <v>0</v>
      </c>
      <c r="J68" s="10">
        <f>VLOOKUP(A68,[2]Surface_mdolac!A:T,14,FALSE)</f>
        <v>26</v>
      </c>
      <c r="K68" s="11">
        <f t="shared" si="8"/>
        <v>0</v>
      </c>
      <c r="L68" s="11">
        <f t="shared" si="9"/>
        <v>0</v>
      </c>
      <c r="M68" s="12">
        <f t="shared" si="10"/>
        <v>1</v>
      </c>
      <c r="N68" s="12">
        <f t="shared" si="11"/>
        <v>1</v>
      </c>
      <c r="O68" s="7">
        <v>1</v>
      </c>
    </row>
    <row r="69" spans="1:15" ht="15" x14ac:dyDescent="0.25">
      <c r="A69" s="9" t="s">
        <v>43</v>
      </c>
      <c r="B69" s="9" t="str">
        <f>VLOOKUP(A69,[1]UsageHydroelec!A68:B168,2,FALSE)</f>
        <v>réservoir de grand-maison</v>
      </c>
      <c r="C69" s="9" t="str">
        <f>VLOOKUP(A69,flux_rejets_mdoriv_mdolac!A:F,2,FALSE)</f>
        <v>FRDR332,FRDR11590</v>
      </c>
      <c r="D69" s="10">
        <f>IFERROR(VLOOKUP(A69,Flux_aval_mdolac!A:G,3,FALSE),"pas de flux")</f>
        <v>0</v>
      </c>
      <c r="E69" s="4" t="str" cm="1">
        <f t="array" ref="E69">IFERROR(_xlfn.ARRAYTOTEXT(_xlfn._xlws.FILTER(CONCATENATE(Liste_STEU_rejet_direct!C:C,"-",Liste_STEU_rejet_direct!D:D," (",Liste_STEU_rejet_direct!F:F," EH)"),Liste_STEU_rejet_direct!A:A=Classe_impact_nutri_urbain!A69)),"Pas de rejet direct")</f>
        <v>Pas de rejet direct</v>
      </c>
      <c r="F69" s="10">
        <f>IFERROR(VLOOKUP(A69,Flux_aval_mdolac!A:G,4,FALSE),"pas de flux")</f>
        <v>0</v>
      </c>
      <c r="G69" s="10">
        <f>IFERROR(VLOOKUP(A69,Flux_aval_mdolac!A:G,5,FALSE),"pas de flux")</f>
        <v>0</v>
      </c>
      <c r="H69" s="10">
        <f t="shared" ref="H69:H95" si="12">IF(D69="pas de flux","pas de flux",IF(F69="pas de flux","pas de flux",D69+F69))</f>
        <v>0</v>
      </c>
      <c r="I69" s="10">
        <f t="shared" ref="I69:I95" si="13">IF(D69="pas de flux","pas de flux",IF(F69="pas de flux","pas de flux",D69+G69))</f>
        <v>0</v>
      </c>
      <c r="J69" s="10">
        <f>VLOOKUP(A69,[2]Surface_mdolac!A:T,14,FALSE)</f>
        <v>229.99999999999997</v>
      </c>
      <c r="K69" s="11">
        <f t="shared" ref="K69:K95" si="14">IF(H69="pas de flux","pas de flux",((H69/365)/J69))</f>
        <v>0</v>
      </c>
      <c r="L69" s="11">
        <f t="shared" ref="L69:L95" si="15">IF(I69="pas de flux","pas de flux",((I69/365)/J69))</f>
        <v>0</v>
      </c>
      <c r="M69" s="12">
        <f t="shared" si="10"/>
        <v>1</v>
      </c>
      <c r="N69" s="12">
        <f t="shared" si="11"/>
        <v>1</v>
      </c>
      <c r="O69" s="7">
        <v>1</v>
      </c>
    </row>
    <row r="70" spans="1:15" ht="51.75" x14ac:dyDescent="0.25">
      <c r="A70" s="9" t="s">
        <v>91</v>
      </c>
      <c r="B70" s="9" t="str">
        <f>VLOOKUP(A70,[1]UsageHydroelec!A69:B169,2,FALSE)</f>
        <v>lac de Monteynard-Avignonet</v>
      </c>
      <c r="C70" s="9" t="str">
        <f>VLOOKUP(A70,flux_rejets_mdoriv_mdolac!A:F,2,FALSE)</f>
        <v>FRDR12047,FRDR2018b,FRDR344b</v>
      </c>
      <c r="D70" s="10" t="str">
        <f>IFERROR(VLOOKUP(A70,Flux_aval_mdolac!A:G,3,FALSE),"pas de flux")</f>
        <v>pas de flux</v>
      </c>
      <c r="E70" s="4" t="str" cm="1">
        <f t="array" ref="E70">IFERROR(_xlfn.ARRAYTOTEXT(_xlfn._xlws.FILTER(CONCATENATE(Liste_STEU_rejet_direct!C:C,"-",Liste_STEU_rejet_direct!D:D," (",Liste_STEU_rejet_direct!F:F," EH)"),Liste_STEU_rejet_direct!A:A=Classe_impact_nutri_urbain!A70)),"Pas de rejet direct")</f>
        <v>0938127002-STATION D'EPURATION DE CORNILLON TRIEV-VILLARD JULIEN (100 EH); 0938492001-STATION D'EPURATION DE SINARD (633 EH); 0938513001-STATION D'EPURATION DE TREFFORT (683 EH)</v>
      </c>
      <c r="F70" s="10" t="str">
        <f>IFERROR(VLOOKUP(A70,Flux_aval_mdolac!A:G,4,FALSE),"pas de flux")</f>
        <v>pas de flux</v>
      </c>
      <c r="G70" s="10" t="str">
        <f>IFERROR(VLOOKUP(A70,Flux_aval_mdolac!A:G,5,FALSE),"pas de flux")</f>
        <v>pas de flux</v>
      </c>
      <c r="H70" s="10" t="str">
        <f t="shared" si="12"/>
        <v>pas de flux</v>
      </c>
      <c r="I70" s="10" t="str">
        <f t="shared" si="13"/>
        <v>pas de flux</v>
      </c>
      <c r="J70" s="10">
        <f>VLOOKUP(A70,[2]Surface_mdolac!A:T,14,FALSE)</f>
        <v>507</v>
      </c>
      <c r="K70" s="11" t="str">
        <f t="shared" si="14"/>
        <v>pas de flux</v>
      </c>
      <c r="L70" s="11" t="str">
        <f t="shared" si="15"/>
        <v>pas de flux</v>
      </c>
      <c r="M70" s="12">
        <f t="shared" si="10"/>
        <v>1</v>
      </c>
      <c r="N70" s="12">
        <f t="shared" si="11"/>
        <v>1</v>
      </c>
      <c r="O70" s="7">
        <v>1</v>
      </c>
    </row>
    <row r="71" spans="1:15" ht="15" x14ac:dyDescent="0.25">
      <c r="A71" s="9" t="s">
        <v>44</v>
      </c>
      <c r="B71" s="9" t="str">
        <f>VLOOKUP(A71,[1]UsageHydroelec!A70:B170,2,FALSE)</f>
        <v>réservoir de chazilly</v>
      </c>
      <c r="C71" s="9" t="s">
        <v>153</v>
      </c>
      <c r="D71" s="10">
        <f>IFERROR(VLOOKUP(A71,Flux_aval_mdolac!A:G,3,FALSE),"pas de flux")</f>
        <v>0</v>
      </c>
      <c r="E71" s="4" t="str" cm="1">
        <f t="array" ref="E71">IFERROR(_xlfn.ARRAYTOTEXT(_xlfn._xlws.FILTER(CONCATENATE(Liste_STEU_rejet_direct!C:C,"-",Liste_STEU_rejet_direct!D:D," (",Liste_STEU_rejet_direct!F:F," EH)"),Liste_STEU_rejet_direct!A:A=Classe_impact_nutri_urbain!A71)),"Pas de rejet direct")</f>
        <v>Pas de rejet direct</v>
      </c>
      <c r="F71" s="10">
        <f>IFERROR(VLOOKUP(A71,Flux_aval_mdolac!A:G,4,FALSE),"pas de flux")</f>
        <v>0</v>
      </c>
      <c r="G71" s="10">
        <f>IFERROR(VLOOKUP(A71,Flux_aval_mdolac!A:G,5,FALSE),"pas de flux")</f>
        <v>0</v>
      </c>
      <c r="H71" s="10">
        <f t="shared" si="12"/>
        <v>0</v>
      </c>
      <c r="I71" s="10">
        <f t="shared" si="13"/>
        <v>0</v>
      </c>
      <c r="J71" s="10">
        <f>VLOOKUP(A71,[2]Surface_mdolac!A:T,14,FALSE)</f>
        <v>69</v>
      </c>
      <c r="K71" s="11">
        <f t="shared" si="14"/>
        <v>0</v>
      </c>
      <c r="L71" s="11">
        <f t="shared" si="15"/>
        <v>0</v>
      </c>
      <c r="M71" s="12">
        <f t="shared" si="10"/>
        <v>1</v>
      </c>
      <c r="N71" s="12">
        <f t="shared" si="11"/>
        <v>1</v>
      </c>
      <c r="O71" s="7">
        <v>1</v>
      </c>
    </row>
    <row r="72" spans="1:15" ht="26.25" x14ac:dyDescent="0.25">
      <c r="A72" s="9" t="s">
        <v>45</v>
      </c>
      <c r="B72" s="9" t="str">
        <f>VLOOKUP(A72,[1]UsageHydroelec!A71:B171,2,FALSE)</f>
        <v>lac du Sautet</v>
      </c>
      <c r="C72" s="9" t="str">
        <f>VLOOKUP(A72,flux_rejets_mdoriv_mdolac!A:F,2,FALSE)</f>
        <v>FRDR2027a,FRDR348</v>
      </c>
      <c r="D72" s="10">
        <f>IFERROR(VLOOKUP(A72,Flux_aval_mdolac!A:G,3,FALSE),"pas de flux")</f>
        <v>0</v>
      </c>
      <c r="E72" s="4" t="str" cm="1">
        <f t="array" ref="E72">IFERROR(_xlfn.ARRAYTOTEXT(_xlfn._xlws.FILTER(CONCATENATE(Liste_STEU_rejet_direct!C:C,"-",Liste_STEU_rejet_direct!D:D," (",Liste_STEU_rejet_direct!F:F," EH)"),Liste_STEU_rejet_direct!A:A=Classe_impact_nutri_urbain!A72)),"Pas de rejet direct")</f>
        <v>0938299001-STATION D'EPURATION DE PELLAFOL - LES PAYAS (140 EH)</v>
      </c>
      <c r="F72" s="10">
        <f>IFERROR(VLOOKUP(A72,Flux_aval_mdolac!A:G,4,FALSE),"pas de flux")</f>
        <v>1629.25</v>
      </c>
      <c r="G72" s="10">
        <f>IFERROR(VLOOKUP(A72,Flux_aval_mdolac!A:G,5,FALSE),"pas de flux")</f>
        <v>1609.33</v>
      </c>
      <c r="H72" s="10">
        <f t="shared" si="12"/>
        <v>1629.25</v>
      </c>
      <c r="I72" s="10">
        <f t="shared" si="13"/>
        <v>1609.33</v>
      </c>
      <c r="J72" s="10">
        <f>VLOOKUP(A72,[2]Surface_mdolac!A:T,14,FALSE)</f>
        <v>317</v>
      </c>
      <c r="K72" s="11">
        <f t="shared" si="14"/>
        <v>1.4081068233870618E-2</v>
      </c>
      <c r="L72" s="11">
        <f t="shared" si="15"/>
        <v>1.3908906270256255E-2</v>
      </c>
      <c r="M72" s="12">
        <f t="shared" si="10"/>
        <v>1</v>
      </c>
      <c r="N72" s="12">
        <f t="shared" si="11"/>
        <v>1</v>
      </c>
      <c r="O72" s="7">
        <v>1</v>
      </c>
    </row>
    <row r="73" spans="1:15" ht="26.25" x14ac:dyDescent="0.25">
      <c r="A73" s="9" t="s">
        <v>46</v>
      </c>
      <c r="B73" s="9" t="str">
        <f>VLOOKUP(A73,[1]UsageHydroelec!A72:B172,2,FALSE)</f>
        <v>lac de notre-dame de commiers</v>
      </c>
      <c r="C73" s="9" t="s">
        <v>153</v>
      </c>
      <c r="D73" s="10">
        <f>IFERROR(VLOOKUP(A73,Flux_aval_mdolac!A:G,3,FALSE),"pas de flux")</f>
        <v>0</v>
      </c>
      <c r="E73" s="4" t="str" cm="1">
        <f t="array" ref="E73">IFERROR(_xlfn.ARRAYTOTEXT(_xlfn._xlws.FILTER(CONCATENATE(Liste_STEU_rejet_direct!C:C,"-",Liste_STEU_rejet_direct!D:D," (",Liste_STEU_rejet_direct!F:F," EH)"),Liste_STEU_rejet_direct!A:A=Classe_impact_nutri_urbain!A73)),"Pas de rejet direct")</f>
        <v>0938254001-STATION D'EPURATION DE  MONTEYNARD - PRE PELLAT (600 EH)</v>
      </c>
      <c r="F73" s="10">
        <f>IFERROR(VLOOKUP(A73,Flux_aval_mdolac!A:G,4,FALSE),"pas de flux")</f>
        <v>811.86</v>
      </c>
      <c r="G73" s="10">
        <f>IFERROR(VLOOKUP(A73,Flux_aval_mdolac!A:G,5,FALSE),"pas de flux")</f>
        <v>830.99</v>
      </c>
      <c r="H73" s="10">
        <f t="shared" si="12"/>
        <v>811.86</v>
      </c>
      <c r="I73" s="10">
        <f t="shared" si="13"/>
        <v>830.99</v>
      </c>
      <c r="J73" s="10">
        <f>VLOOKUP(A73,[2]Surface_mdolac!A:T,14,FALSE)</f>
        <v>162</v>
      </c>
      <c r="K73" s="11">
        <f t="shared" si="14"/>
        <v>1.3730086250634196E-2</v>
      </c>
      <c r="L73" s="11">
        <f t="shared" si="15"/>
        <v>1.4053610688313884E-2</v>
      </c>
      <c r="M73" s="12">
        <f t="shared" si="10"/>
        <v>1</v>
      </c>
      <c r="N73" s="12">
        <f t="shared" si="11"/>
        <v>1</v>
      </c>
      <c r="O73" s="7">
        <v>2</v>
      </c>
    </row>
    <row r="74" spans="1:15" ht="26.25" x14ac:dyDescent="0.25">
      <c r="A74" s="9" t="s">
        <v>47</v>
      </c>
      <c r="B74" s="9" t="str">
        <f>VLOOKUP(A74,[1]UsageHydroelec!A73:B173,2,FALSE)</f>
        <v>retenue de saint-pierre-cognet</v>
      </c>
      <c r="C74" s="9" t="str">
        <f>VLOOKUP(A74,flux_rejets_mdoriv_mdolac!A:F,2,FALSE)</f>
        <v>FRDR11489,FRDR346</v>
      </c>
      <c r="D74" s="10">
        <f>IFERROR(VLOOKUP(A74,Flux_aval_mdolac!A:G,3,FALSE),"pas de flux")</f>
        <v>0</v>
      </c>
      <c r="E74" s="4" t="str" cm="1">
        <f t="array" ref="E74">IFERROR(_xlfn.ARRAYTOTEXT(_xlfn._xlws.FILTER(CONCATENATE(Liste_STEU_rejet_direct!C:C,"-",Liste_STEU_rejet_direct!D:D," (",Liste_STEU_rejet_direct!F:F," EH)"),Liste_STEU_rejet_direct!A:A=Classe_impact_nutri_urbain!A74)),"Pas de rejet direct")</f>
        <v>0938470003-STATION D'EPURATION DE LA SALLE EN BEAUMONT CHAMPLONG (400 EH)</v>
      </c>
      <c r="F74" s="10">
        <f>IFERROR(VLOOKUP(A74,Flux_aval_mdolac!A:G,4,FALSE),"pas de flux")</f>
        <v>1264.6300000000001</v>
      </c>
      <c r="G74" s="10">
        <f>IFERROR(VLOOKUP(A74,Flux_aval_mdolac!A:G,5,FALSE),"pas de flux")</f>
        <v>1252.8699999999999</v>
      </c>
      <c r="H74" s="10">
        <f t="shared" si="12"/>
        <v>1264.6300000000001</v>
      </c>
      <c r="I74" s="10">
        <f t="shared" si="13"/>
        <v>1252.8699999999999</v>
      </c>
      <c r="J74" s="10">
        <f>VLOOKUP(A74,[2]Surface_mdolac!A:T,14,FALSE)</f>
        <v>107</v>
      </c>
      <c r="K74" s="11">
        <f t="shared" si="14"/>
        <v>3.2380745103059792E-2</v>
      </c>
      <c r="L74" s="11">
        <f t="shared" si="15"/>
        <v>3.2079631289207523E-2</v>
      </c>
      <c r="M74" s="12">
        <f t="shared" si="10"/>
        <v>1</v>
      </c>
      <c r="N74" s="12">
        <f t="shared" si="11"/>
        <v>1</v>
      </c>
      <c r="O74" s="7">
        <v>1</v>
      </c>
    </row>
    <row r="75" spans="1:15" ht="15" x14ac:dyDescent="0.25">
      <c r="A75" s="9" t="s">
        <v>48</v>
      </c>
      <c r="B75" s="9" t="str">
        <f>VLOOKUP(A75,[1]UsageHydroelec!A74:B174,2,FALSE)</f>
        <v>lac du chambon</v>
      </c>
      <c r="C75" s="9" t="str">
        <f>VLOOKUP(A75,flux_rejets_mdoriv_mdolac!A:F,2,FALSE)</f>
        <v>FRDR10063,FRDR336</v>
      </c>
      <c r="D75" s="10">
        <f>IFERROR(VLOOKUP(A75,Flux_aval_mdolac!A:G,3,FALSE),"pas de flux")</f>
        <v>0</v>
      </c>
      <c r="E75" s="4" t="str" cm="1">
        <f t="array" ref="E75">IFERROR(_xlfn.ARRAYTOTEXT(_xlfn._xlws.FILTER(CONCATENATE(Liste_STEU_rejet_direct!C:C,"-",Liste_STEU_rejet_direct!D:D," (",Liste_STEU_rejet_direct!F:F," EH)"),Liste_STEU_rejet_direct!A:A=Classe_impact_nutri_urbain!A75)),"Pas de rejet direct")</f>
        <v>Pas de rejet direct</v>
      </c>
      <c r="F75" s="10">
        <f>IFERROR(VLOOKUP(A75,Flux_aval_mdolac!A:G,4,FALSE),"pas de flux")</f>
        <v>351.46</v>
      </c>
      <c r="G75" s="10">
        <f>IFERROR(VLOOKUP(A75,Flux_aval_mdolac!A:G,5,FALSE),"pas de flux")</f>
        <v>346.47</v>
      </c>
      <c r="H75" s="10">
        <f t="shared" si="12"/>
        <v>351.46</v>
      </c>
      <c r="I75" s="10">
        <f t="shared" si="13"/>
        <v>346.47</v>
      </c>
      <c r="J75" s="10">
        <f>VLOOKUP(A75,[2]Surface_mdolac!A:T,14,FALSE)</f>
        <v>132</v>
      </c>
      <c r="K75" s="11">
        <f t="shared" si="14"/>
        <v>7.2947281029472804E-3</v>
      </c>
      <c r="L75" s="11">
        <f t="shared" si="15"/>
        <v>7.1911581569115823E-3</v>
      </c>
      <c r="M75" s="12">
        <f t="shared" si="10"/>
        <v>1</v>
      </c>
      <c r="N75" s="12">
        <f t="shared" si="11"/>
        <v>1</v>
      </c>
      <c r="O75" s="7">
        <v>1</v>
      </c>
    </row>
    <row r="76" spans="1:15" ht="15" x14ac:dyDescent="0.25">
      <c r="A76" s="9" t="s">
        <v>49</v>
      </c>
      <c r="B76" s="9" t="str">
        <f>VLOOKUP(A76,[1]UsageHydroelec!A75:B175,2,FALSE)</f>
        <v>lac du verney</v>
      </c>
      <c r="C76" s="9" t="str">
        <f>VLOOKUP(A76,flux_rejets_mdoriv_mdolac!A:F,2,FALSE)</f>
        <v>FRDR11572,FRDR10060,FRDR331</v>
      </c>
      <c r="D76" s="10">
        <f>IFERROR(VLOOKUP(A76,Flux_aval_mdolac!A:G,3,FALSE),"pas de flux")</f>
        <v>0</v>
      </c>
      <c r="E76" s="4" t="str" cm="1">
        <f t="array" ref="E76">IFERROR(_xlfn.ARRAYTOTEXT(_xlfn._xlws.FILTER(CONCATENATE(Liste_STEU_rejet_direct!C:C,"-",Liste_STEU_rejet_direct!D:D," (",Liste_STEU_rejet_direct!F:F," EH)"),Liste_STEU_rejet_direct!A:A=Classe_impact_nutri_urbain!A76)),"Pas de rejet direct")</f>
        <v>Pas de rejet direct</v>
      </c>
      <c r="F76" s="10">
        <f>IFERROR(VLOOKUP(A76,Flux_aval_mdolac!A:G,4,FALSE),"pas de flux")</f>
        <v>0</v>
      </c>
      <c r="G76" s="10">
        <f>IFERROR(VLOOKUP(A76,Flux_aval_mdolac!A:G,5,FALSE),"pas de flux")</f>
        <v>0</v>
      </c>
      <c r="H76" s="10">
        <f t="shared" si="12"/>
        <v>0</v>
      </c>
      <c r="I76" s="10">
        <f t="shared" si="13"/>
        <v>0</v>
      </c>
      <c r="J76" s="10">
        <f>VLOOKUP(A76,[2]Surface_mdolac!A:T,14,FALSE)</f>
        <v>67</v>
      </c>
      <c r="K76" s="11">
        <f t="shared" si="14"/>
        <v>0</v>
      </c>
      <c r="L76" s="11">
        <f t="shared" si="15"/>
        <v>0</v>
      </c>
      <c r="M76" s="12">
        <f t="shared" si="10"/>
        <v>1</v>
      </c>
      <c r="N76" s="12">
        <f t="shared" si="11"/>
        <v>1</v>
      </c>
      <c r="O76" s="7">
        <v>1</v>
      </c>
    </row>
    <row r="77" spans="1:15" ht="15" x14ac:dyDescent="0.25">
      <c r="A77" s="9" t="s">
        <v>92</v>
      </c>
      <c r="B77" s="9" t="str">
        <f>VLOOKUP(A77,[1]UsageHydroelec!A76:B176,2,FALSE)</f>
        <v>Lauvitel</v>
      </c>
      <c r="C77" s="9" t="s">
        <v>153</v>
      </c>
      <c r="D77" s="10" t="str">
        <f>IFERROR(VLOOKUP(A77,Flux_aval_mdolac!A:G,3,FALSE),"pas de flux")</f>
        <v>pas de flux</v>
      </c>
      <c r="E77" s="4" t="str" cm="1">
        <f t="array" ref="E77">IFERROR(_xlfn.ARRAYTOTEXT(_xlfn._xlws.FILTER(CONCATENATE(Liste_STEU_rejet_direct!C:C,"-",Liste_STEU_rejet_direct!D:D," (",Liste_STEU_rejet_direct!F:F," EH)"),Liste_STEU_rejet_direct!A:A=Classe_impact_nutri_urbain!A77)),"Pas de rejet direct")</f>
        <v>Pas de rejet direct</v>
      </c>
      <c r="F77" s="10" t="str">
        <f>IFERROR(VLOOKUP(A77,Flux_aval_mdolac!A:G,4,FALSE),"pas de flux")</f>
        <v>pas de flux</v>
      </c>
      <c r="G77" s="10" t="str">
        <f>IFERROR(VLOOKUP(A77,Flux_aval_mdolac!A:G,5,FALSE),"pas de flux")</f>
        <v>pas de flux</v>
      </c>
      <c r="H77" s="10" t="str">
        <f t="shared" si="12"/>
        <v>pas de flux</v>
      </c>
      <c r="I77" s="10" t="str">
        <f t="shared" si="13"/>
        <v>pas de flux</v>
      </c>
      <c r="J77" s="10">
        <f>VLOOKUP(A77,[2]Surface_mdolac!A:T,14,FALSE)</f>
        <v>37</v>
      </c>
      <c r="K77" s="11" t="str">
        <f t="shared" si="14"/>
        <v>pas de flux</v>
      </c>
      <c r="L77" s="11" t="str">
        <f t="shared" si="15"/>
        <v>pas de flux</v>
      </c>
      <c r="M77" s="12">
        <f t="shared" si="10"/>
        <v>1</v>
      </c>
      <c r="N77" s="12">
        <f t="shared" si="11"/>
        <v>1</v>
      </c>
      <c r="O77" s="7">
        <v>1</v>
      </c>
    </row>
    <row r="78" spans="1:15" ht="15" x14ac:dyDescent="0.25">
      <c r="A78" s="9" t="s">
        <v>93</v>
      </c>
      <c r="B78" s="9" t="str">
        <f>VLOOKUP(A78,[1]UsageHydroelec!A77:B177,2,FALSE)</f>
        <v>lac du vallon (38)</v>
      </c>
      <c r="C78" s="9" t="s">
        <v>153</v>
      </c>
      <c r="D78" s="10" t="str">
        <f>IFERROR(VLOOKUP(A78,Flux_aval_mdolac!A:G,3,FALSE),"pas de flux")</f>
        <v>pas de flux</v>
      </c>
      <c r="E78" s="4" t="str" cm="1">
        <f t="array" ref="E78">IFERROR(_xlfn.ARRAYTOTEXT(_xlfn._xlws.FILTER(CONCATENATE(Liste_STEU_rejet_direct!C:C,"-",Liste_STEU_rejet_direct!D:D," (",Liste_STEU_rejet_direct!F:F," EH)"),Liste_STEU_rejet_direct!A:A=Classe_impact_nutri_urbain!A78)),"Pas de rejet direct")</f>
        <v>Pas de rejet direct</v>
      </c>
      <c r="F78" s="10" t="str">
        <f>IFERROR(VLOOKUP(A78,Flux_aval_mdolac!A:G,4,FALSE),"pas de flux")</f>
        <v>pas de flux</v>
      </c>
      <c r="G78" s="10" t="str">
        <f>IFERROR(VLOOKUP(A78,Flux_aval_mdolac!A:G,5,FALSE),"pas de flux")</f>
        <v>pas de flux</v>
      </c>
      <c r="H78" s="10" t="str">
        <f t="shared" si="12"/>
        <v>pas de flux</v>
      </c>
      <c r="I78" s="10" t="str">
        <f t="shared" si="13"/>
        <v>pas de flux</v>
      </c>
      <c r="J78" s="10">
        <f>VLOOKUP(A78,[2]Surface_mdolac!A:T,14,FALSE)</f>
        <v>15</v>
      </c>
      <c r="K78" s="11" t="str">
        <f t="shared" si="14"/>
        <v>pas de flux</v>
      </c>
      <c r="L78" s="11" t="str">
        <f t="shared" si="15"/>
        <v>pas de flux</v>
      </c>
      <c r="M78" s="12">
        <f t="shared" si="10"/>
        <v>1</v>
      </c>
      <c r="N78" s="12">
        <f t="shared" si="11"/>
        <v>1</v>
      </c>
      <c r="O78" s="7">
        <v>1</v>
      </c>
    </row>
    <row r="79" spans="1:15" ht="15" x14ac:dyDescent="0.25">
      <c r="A79" s="9" t="s">
        <v>94</v>
      </c>
      <c r="B79" s="9" t="str">
        <f>VLOOKUP(A79,[1]UsageHydroelec!A78:B178,2,FALSE)</f>
        <v>lac de pierre-châtel</v>
      </c>
      <c r="C79" s="9" t="s">
        <v>153</v>
      </c>
      <c r="D79" s="10" t="str">
        <f>IFERROR(VLOOKUP(A79,Flux_aval_mdolac!A:G,3,FALSE),"pas de flux")</f>
        <v>pas de flux</v>
      </c>
      <c r="E79" s="4" t="str" cm="1">
        <f t="array" ref="E79">IFERROR(_xlfn.ARRAYTOTEXT(_xlfn._xlws.FILTER(CONCATENATE(Liste_STEU_rejet_direct!C:C,"-",Liste_STEU_rejet_direct!D:D," (",Liste_STEU_rejet_direct!F:F," EH)"),Liste_STEU_rejet_direct!A:A=Classe_impact_nutri_urbain!A79)),"Pas de rejet direct")</f>
        <v>Pas de rejet direct</v>
      </c>
      <c r="F79" s="10" t="str">
        <f>IFERROR(VLOOKUP(A79,Flux_aval_mdolac!A:G,4,FALSE),"pas de flux")</f>
        <v>pas de flux</v>
      </c>
      <c r="G79" s="10" t="str">
        <f>IFERROR(VLOOKUP(A79,Flux_aval_mdolac!A:G,5,FALSE),"pas de flux")</f>
        <v>pas de flux</v>
      </c>
      <c r="H79" s="10" t="str">
        <f t="shared" si="12"/>
        <v>pas de flux</v>
      </c>
      <c r="I79" s="10" t="str">
        <f t="shared" si="13"/>
        <v>pas de flux</v>
      </c>
      <c r="J79" s="10">
        <f>VLOOKUP(A79,[2]Surface_mdolac!A:T,14,FALSE)</f>
        <v>97</v>
      </c>
      <c r="K79" s="11" t="str">
        <f t="shared" si="14"/>
        <v>pas de flux</v>
      </c>
      <c r="L79" s="11" t="str">
        <f t="shared" si="15"/>
        <v>pas de flux</v>
      </c>
      <c r="M79" s="12">
        <f t="shared" si="10"/>
        <v>1</v>
      </c>
      <c r="N79" s="12">
        <f t="shared" si="11"/>
        <v>1</v>
      </c>
      <c r="O79" s="7">
        <v>1</v>
      </c>
    </row>
    <row r="80" spans="1:15" ht="15" x14ac:dyDescent="0.25">
      <c r="A80" s="9" t="s">
        <v>95</v>
      </c>
      <c r="B80" s="9" t="str">
        <f>VLOOKUP(A80,[1]UsageHydroelec!A79:B179,2,FALSE)</f>
        <v>l'entonnoir</v>
      </c>
      <c r="C80" s="9" t="s">
        <v>153</v>
      </c>
      <c r="D80" s="10" t="str">
        <f>IFERROR(VLOOKUP(A80,Flux_aval_mdolac!A:G,3,FALSE),"pas de flux")</f>
        <v>pas de flux</v>
      </c>
      <c r="E80" s="4" t="str" cm="1">
        <f t="array" ref="E80">IFERROR(_xlfn.ARRAYTOTEXT(_xlfn._xlws.FILTER(CONCATENATE(Liste_STEU_rejet_direct!C:C,"-",Liste_STEU_rejet_direct!D:D," (",Liste_STEU_rejet_direct!F:F," EH)"),Liste_STEU_rejet_direct!A:A=Classe_impact_nutri_urbain!A80)),"Pas de rejet direct")</f>
        <v>Pas de rejet direct</v>
      </c>
      <c r="F80" s="10" t="str">
        <f>IFERROR(VLOOKUP(A80,Flux_aval_mdolac!A:G,4,FALSE),"pas de flux")</f>
        <v>pas de flux</v>
      </c>
      <c r="G80" s="10" t="str">
        <f>IFERROR(VLOOKUP(A80,Flux_aval_mdolac!A:G,5,FALSE),"pas de flux")</f>
        <v>pas de flux</v>
      </c>
      <c r="H80" s="10" t="str">
        <f t="shared" si="12"/>
        <v>pas de flux</v>
      </c>
      <c r="I80" s="10" t="str">
        <f t="shared" si="13"/>
        <v>pas de flux</v>
      </c>
      <c r="J80" s="10">
        <f>VLOOKUP(A80,[2]Surface_mdolac!A:T,14,FALSE)</f>
        <v>72</v>
      </c>
      <c r="K80" s="11" t="str">
        <f t="shared" si="14"/>
        <v>pas de flux</v>
      </c>
      <c r="L80" s="11" t="str">
        <f t="shared" si="15"/>
        <v>pas de flux</v>
      </c>
      <c r="M80" s="12">
        <f t="shared" si="10"/>
        <v>1</v>
      </c>
      <c r="N80" s="12">
        <f t="shared" si="11"/>
        <v>1</v>
      </c>
      <c r="O80" s="7">
        <v>1</v>
      </c>
    </row>
    <row r="81" spans="1:15" ht="15" x14ac:dyDescent="0.25">
      <c r="A81" s="9" t="s">
        <v>50</v>
      </c>
      <c r="B81" s="9" t="str">
        <f>VLOOKUP(A81,[1]UsageHydroelec!A80:B180,2,FALSE)</f>
        <v>lac de paladru</v>
      </c>
      <c r="C81" s="9" t="str">
        <f>VLOOKUP(A81,flux_rejets_mdoriv_mdolac!A:F,2,FALSE)</f>
        <v>FRDR12126,FRDR11303</v>
      </c>
      <c r="D81" s="10">
        <f>IFERROR(VLOOKUP(A81,Flux_aval_mdolac!A:G,3,FALSE),"pas de flux")</f>
        <v>0</v>
      </c>
      <c r="E81" s="4" t="str" cm="1">
        <f t="array" ref="E81">IFERROR(_xlfn.ARRAYTOTEXT(_xlfn._xlws.FILTER(CONCATENATE(Liste_STEU_rejet_direct!C:C,"-",Liste_STEU_rejet_direct!D:D," (",Liste_STEU_rejet_direct!F:F," EH)"),Liste_STEU_rejet_direct!A:A=Classe_impact_nutri_urbain!A81)),"Pas de rejet direct")</f>
        <v>Pas de rejet direct</v>
      </c>
      <c r="F81" s="10">
        <f>IFERROR(VLOOKUP(A81,Flux_aval_mdolac!A:G,4,FALSE),"pas de flux")</f>
        <v>0</v>
      </c>
      <c r="G81" s="10">
        <f>IFERROR(VLOOKUP(A81,Flux_aval_mdolac!A:G,5,FALSE),"pas de flux")</f>
        <v>0</v>
      </c>
      <c r="H81" s="10">
        <f t="shared" si="12"/>
        <v>0</v>
      </c>
      <c r="I81" s="10">
        <f t="shared" si="13"/>
        <v>0</v>
      </c>
      <c r="J81" s="10">
        <f>VLOOKUP(A81,[2]Surface_mdolac!A:T,14,FALSE)</f>
        <v>382</v>
      </c>
      <c r="K81" s="11">
        <f t="shared" si="14"/>
        <v>0</v>
      </c>
      <c r="L81" s="11">
        <f t="shared" si="15"/>
        <v>0</v>
      </c>
      <c r="M81" s="12">
        <f t="shared" si="10"/>
        <v>1</v>
      </c>
      <c r="N81" s="12">
        <f t="shared" si="11"/>
        <v>1</v>
      </c>
      <c r="O81" s="7">
        <v>1</v>
      </c>
    </row>
    <row r="82" spans="1:15" ht="15" x14ac:dyDescent="0.25">
      <c r="A82" s="9" t="s">
        <v>96</v>
      </c>
      <c r="B82" s="9" t="str">
        <f>VLOOKUP(A82,[1]UsageHydroelec!A81:B181,2,FALSE)</f>
        <v>grand lac de laffrey</v>
      </c>
      <c r="C82" s="9" t="s">
        <v>153</v>
      </c>
      <c r="D82" s="10" t="str">
        <f>IFERROR(VLOOKUP(A82,Flux_aval_mdolac!A:G,3,FALSE),"pas de flux")</f>
        <v>pas de flux</v>
      </c>
      <c r="E82" s="4" t="str" cm="1">
        <f t="array" ref="E82">IFERROR(_xlfn.ARRAYTOTEXT(_xlfn._xlws.FILTER(CONCATENATE(Liste_STEU_rejet_direct!C:C,"-",Liste_STEU_rejet_direct!D:D," (",Liste_STEU_rejet_direct!F:F," EH)"),Liste_STEU_rejet_direct!A:A=Classe_impact_nutri_urbain!A82)),"Pas de rejet direct")</f>
        <v>Pas de rejet direct</v>
      </c>
      <c r="F82" s="10" t="str">
        <f>IFERROR(VLOOKUP(A82,Flux_aval_mdolac!A:G,4,FALSE),"pas de flux")</f>
        <v>pas de flux</v>
      </c>
      <c r="G82" s="10" t="str">
        <f>IFERROR(VLOOKUP(A82,Flux_aval_mdolac!A:G,5,FALSE),"pas de flux")</f>
        <v>pas de flux</v>
      </c>
      <c r="H82" s="10" t="str">
        <f t="shared" si="12"/>
        <v>pas de flux</v>
      </c>
      <c r="I82" s="10" t="str">
        <f t="shared" si="13"/>
        <v>pas de flux</v>
      </c>
      <c r="J82" s="10">
        <f>VLOOKUP(A82,[2]Surface_mdolac!A:T,14,FALSE)</f>
        <v>114.99999999999999</v>
      </c>
      <c r="K82" s="11" t="str">
        <f t="shared" si="14"/>
        <v>pas de flux</v>
      </c>
      <c r="L82" s="11" t="str">
        <f t="shared" si="15"/>
        <v>pas de flux</v>
      </c>
      <c r="M82" s="12">
        <f t="shared" si="10"/>
        <v>1</v>
      </c>
      <c r="N82" s="12">
        <f t="shared" si="11"/>
        <v>1</v>
      </c>
      <c r="O82" s="7">
        <v>1</v>
      </c>
    </row>
    <row r="83" spans="1:15" ht="15" x14ac:dyDescent="0.25">
      <c r="A83" s="9" t="s">
        <v>97</v>
      </c>
      <c r="B83" s="9" t="str">
        <f>VLOOKUP(A83,[1]UsageHydroelec!A82:B182,2,FALSE)</f>
        <v>lac de pétichet</v>
      </c>
      <c r="C83" s="9" t="s">
        <v>153</v>
      </c>
      <c r="D83" s="10" t="str">
        <f>IFERROR(VLOOKUP(A83,Flux_aval_mdolac!A:G,3,FALSE),"pas de flux")</f>
        <v>pas de flux</v>
      </c>
      <c r="E83" s="4" t="str" cm="1">
        <f t="array" ref="E83">IFERROR(_xlfn.ARRAYTOTEXT(_xlfn._xlws.FILTER(CONCATENATE(Liste_STEU_rejet_direct!C:C,"-",Liste_STEU_rejet_direct!D:D," (",Liste_STEU_rejet_direct!F:F," EH)"),Liste_STEU_rejet_direct!A:A=Classe_impact_nutri_urbain!A83)),"Pas de rejet direct")</f>
        <v>Pas de rejet direct</v>
      </c>
      <c r="F83" s="10" t="str">
        <f>IFERROR(VLOOKUP(A83,Flux_aval_mdolac!A:G,4,FALSE),"pas de flux")</f>
        <v>pas de flux</v>
      </c>
      <c r="G83" s="10" t="str">
        <f>IFERROR(VLOOKUP(A83,Flux_aval_mdolac!A:G,5,FALSE),"pas de flux")</f>
        <v>pas de flux</v>
      </c>
      <c r="H83" s="10" t="str">
        <f t="shared" si="12"/>
        <v>pas de flux</v>
      </c>
      <c r="I83" s="10" t="str">
        <f t="shared" si="13"/>
        <v>pas de flux</v>
      </c>
      <c r="J83" s="10">
        <f>VLOOKUP(A83,[2]Surface_mdolac!A:T,14,FALSE)</f>
        <v>81</v>
      </c>
      <c r="K83" s="11" t="str">
        <f t="shared" si="14"/>
        <v>pas de flux</v>
      </c>
      <c r="L83" s="11" t="str">
        <f t="shared" si="15"/>
        <v>pas de flux</v>
      </c>
      <c r="M83" s="12">
        <f t="shared" si="10"/>
        <v>1</v>
      </c>
      <c r="N83" s="12">
        <f t="shared" si="11"/>
        <v>1</v>
      </c>
      <c r="O83" s="7">
        <v>1</v>
      </c>
    </row>
    <row r="84" spans="1:15" ht="15" x14ac:dyDescent="0.25">
      <c r="A84" s="9" t="s">
        <v>51</v>
      </c>
      <c r="B84" s="9" t="str">
        <f>VLOOKUP(A84,[1]UsageHydroelec!A83:B183,2,FALSE)</f>
        <v>lac de devesset</v>
      </c>
      <c r="C84" s="9" t="s">
        <v>153</v>
      </c>
      <c r="D84" s="10">
        <f>IFERROR(VLOOKUP(A84,Flux_aval_mdolac!A:G,3,FALSE),"pas de flux")</f>
        <v>0</v>
      </c>
      <c r="E84" s="4" t="str" cm="1">
        <f t="array" ref="E84">IFERROR(_xlfn.ARRAYTOTEXT(_xlfn._xlws.FILTER(CONCATENATE(Liste_STEU_rejet_direct!C:C,"-",Liste_STEU_rejet_direct!D:D," (",Liste_STEU_rejet_direct!F:F," EH)"),Liste_STEU_rejet_direct!A:A=Classe_impact_nutri_urbain!A84)),"Pas de rejet direct")</f>
        <v>Pas de rejet direct</v>
      </c>
      <c r="F84" s="10">
        <f>IFERROR(VLOOKUP(A84,Flux_aval_mdolac!A:G,4,FALSE),"pas de flux")</f>
        <v>0</v>
      </c>
      <c r="G84" s="10">
        <f>IFERROR(VLOOKUP(A84,Flux_aval_mdolac!A:G,5,FALSE),"pas de flux")</f>
        <v>0</v>
      </c>
      <c r="H84" s="10">
        <f t="shared" si="12"/>
        <v>0</v>
      </c>
      <c r="I84" s="10">
        <f t="shared" si="13"/>
        <v>0</v>
      </c>
      <c r="J84" s="10">
        <f>VLOOKUP(A84,[2]Surface_mdolac!A:T,14,FALSE)</f>
        <v>48</v>
      </c>
      <c r="K84" s="11">
        <f t="shared" si="14"/>
        <v>0</v>
      </c>
      <c r="L84" s="11">
        <f t="shared" si="15"/>
        <v>0</v>
      </c>
      <c r="M84" s="12">
        <f t="shared" si="10"/>
        <v>1</v>
      </c>
      <c r="N84" s="12">
        <f t="shared" si="11"/>
        <v>1</v>
      </c>
      <c r="O84" s="7">
        <v>1</v>
      </c>
    </row>
    <row r="85" spans="1:15" ht="26.25" x14ac:dyDescent="0.25">
      <c r="A85" s="9" t="s">
        <v>52</v>
      </c>
      <c r="B85" s="9" t="str">
        <f>VLOOKUP(A85,[1]UsageHydroelec!A84:B184,2,FALSE)</f>
        <v>lac de villefort</v>
      </c>
      <c r="C85" s="9" t="str">
        <f>VLOOKUP(A85,flux_rejets_mdoriv_mdolac!A:F,2,FALSE)</f>
        <v>FRDR416</v>
      </c>
      <c r="D85" s="10">
        <f>IFERROR(VLOOKUP(A85,Flux_aval_mdolac!A:G,3,FALSE),"pas de flux")</f>
        <v>0</v>
      </c>
      <c r="E85" s="4" t="str" cm="1">
        <f t="array" ref="E85">IFERROR(_xlfn.ARRAYTOTEXT(_xlfn._xlws.FILTER(CONCATENATE(Liste_STEU_rejet_direct!C:C,"-",Liste_STEU_rejet_direct!D:D," (",Liste_STEU_rejet_direct!F:F," EH)"),Liste_STEU_rejet_direct!A:A=Classe_impact_nutri_urbain!A85)),"Pas de rejet direct")</f>
        <v>0948117001-STATION D'EPURATION DE POURCHARESSES - MORANGIES (1000 EH)</v>
      </c>
      <c r="F85" s="10">
        <f>IFERROR(VLOOKUP(A85,Flux_aval_mdolac!A:G,4,FALSE),"pas de flux")</f>
        <v>157.44</v>
      </c>
      <c r="G85" s="10">
        <f>IFERROR(VLOOKUP(A85,Flux_aval_mdolac!A:G,5,FALSE),"pas de flux")</f>
        <v>157.44</v>
      </c>
      <c r="H85" s="10">
        <f t="shared" si="12"/>
        <v>157.44</v>
      </c>
      <c r="I85" s="10">
        <f t="shared" si="13"/>
        <v>157.44</v>
      </c>
      <c r="J85" s="10">
        <f>VLOOKUP(A85,[2]Surface_mdolac!A:T,14,FALSE)</f>
        <v>127</v>
      </c>
      <c r="K85" s="11">
        <f t="shared" si="14"/>
        <v>3.3963973681372019E-3</v>
      </c>
      <c r="L85" s="11">
        <f t="shared" si="15"/>
        <v>3.3963973681372019E-3</v>
      </c>
      <c r="M85" s="12">
        <f t="shared" si="10"/>
        <v>1</v>
      </c>
      <c r="N85" s="12">
        <f t="shared" si="11"/>
        <v>1</v>
      </c>
      <c r="O85" s="7">
        <v>1</v>
      </c>
    </row>
    <row r="86" spans="1:15" ht="15" x14ac:dyDescent="0.25">
      <c r="A86" s="9" t="s">
        <v>53</v>
      </c>
      <c r="B86" s="9" t="str">
        <f>VLOOKUP(A86,[1]UsageHydroelec!A85:B185,2,FALSE)</f>
        <v>retenue de puylaurent</v>
      </c>
      <c r="C86" s="9" t="str">
        <f>VLOOKUP(A86,flux_rejets_mdoriv_mdolac!A:F,2,FALSE)</f>
        <v>FRDR414,FRDR12070</v>
      </c>
      <c r="D86" s="10">
        <f>IFERROR(VLOOKUP(A86,Flux_aval_mdolac!A:G,3,FALSE),"pas de flux")</f>
        <v>0</v>
      </c>
      <c r="E86" s="4" t="str" cm="1">
        <f t="array" ref="E86">IFERROR(_xlfn.ARRAYTOTEXT(_xlfn._xlws.FILTER(CONCATENATE(Liste_STEU_rejet_direct!C:C,"-",Liste_STEU_rejet_direct!D:D," (",Liste_STEU_rejet_direct!F:F," EH)"),Liste_STEU_rejet_direct!A:A=Classe_impact_nutri_urbain!A86)),"Pas de rejet direct")</f>
        <v>Pas de rejet direct</v>
      </c>
      <c r="F86" s="10">
        <f>IFERROR(VLOOKUP(A86,Flux_aval_mdolac!A:G,4,FALSE),"pas de flux")</f>
        <v>0</v>
      </c>
      <c r="G86" s="10">
        <f>IFERROR(VLOOKUP(A86,Flux_aval_mdolac!A:G,5,FALSE),"pas de flux")</f>
        <v>0</v>
      </c>
      <c r="H86" s="10">
        <f t="shared" si="12"/>
        <v>0</v>
      </c>
      <c r="I86" s="10">
        <f t="shared" si="13"/>
        <v>0</v>
      </c>
      <c r="J86" s="10">
        <f>VLOOKUP(A86,[2]Surface_mdolac!A:T,14,FALSE)</f>
        <v>50</v>
      </c>
      <c r="K86" s="11">
        <f t="shared" si="14"/>
        <v>0</v>
      </c>
      <c r="L86" s="11">
        <f t="shared" si="15"/>
        <v>0</v>
      </c>
      <c r="M86" s="12">
        <f t="shared" si="10"/>
        <v>1</v>
      </c>
      <c r="N86" s="12">
        <f t="shared" si="11"/>
        <v>1</v>
      </c>
      <c r="O86" s="7">
        <v>1</v>
      </c>
    </row>
    <row r="87" spans="1:15" ht="15" x14ac:dyDescent="0.25">
      <c r="A87" s="9" t="s">
        <v>54</v>
      </c>
      <c r="B87" s="9" t="str">
        <f>VLOOKUP(A87,[1]UsageHydroelec!A86:B186,2,FALSE)</f>
        <v>lac d'esparron</v>
      </c>
      <c r="C87" s="9" t="str">
        <f>VLOOKUP(A87,flux_rejets_mdoriv_mdolac!A:F,2,FALSE)</f>
        <v>FRDR10267,FRDR10942,FRDR11297</v>
      </c>
      <c r="D87" s="10">
        <f>IFERROR(VLOOKUP(A87,Flux_aval_mdolac!A:G,3,FALSE),"pas de flux")</f>
        <v>0</v>
      </c>
      <c r="E87" s="4" t="str" cm="1">
        <f t="array" ref="E87">IFERROR(_xlfn.ARRAYTOTEXT(_xlfn._xlws.FILTER(CONCATENATE(Liste_STEU_rejet_direct!C:C,"-",Liste_STEU_rejet_direct!D:D," (",Liste_STEU_rejet_direct!F:F," EH)"),Liste_STEU_rejet_direct!A:A=Classe_impact_nutri_urbain!A87)),"Pas de rejet direct")</f>
        <v>0904158002-STATION D'EPURATION DE QUINSON (1500 EH)</v>
      </c>
      <c r="F87" s="10">
        <f>IFERROR(VLOOKUP(A87,Flux_aval_mdolac!A:G,4,FALSE),"pas de flux")</f>
        <v>763.93</v>
      </c>
      <c r="G87" s="10">
        <f>IFERROR(VLOOKUP(A87,Flux_aval_mdolac!A:G,5,FALSE),"pas de flux")</f>
        <v>779.77</v>
      </c>
      <c r="H87" s="10">
        <f t="shared" si="12"/>
        <v>763.93</v>
      </c>
      <c r="I87" s="10">
        <f t="shared" si="13"/>
        <v>779.77</v>
      </c>
      <c r="J87" s="10">
        <f>VLOOKUP(A87,[2]Surface_mdolac!A:T,14,FALSE)</f>
        <v>256</v>
      </c>
      <c r="K87" s="11">
        <f t="shared" si="14"/>
        <v>8.1756207191780814E-3</v>
      </c>
      <c r="L87" s="11">
        <f t="shared" si="15"/>
        <v>8.3451412671232874E-3</v>
      </c>
      <c r="M87" s="12">
        <f t="shared" si="10"/>
        <v>1</v>
      </c>
      <c r="N87" s="12">
        <f t="shared" si="11"/>
        <v>1</v>
      </c>
      <c r="O87" s="7">
        <v>1</v>
      </c>
    </row>
    <row r="88" spans="1:15" ht="15" x14ac:dyDescent="0.25">
      <c r="A88" s="9" t="s">
        <v>98</v>
      </c>
      <c r="B88" s="9" t="str">
        <f>VLOOKUP(A88,[1]UsageHydroelec!A87:B187,2,FALSE)</f>
        <v>étang de frasne</v>
      </c>
      <c r="C88" s="9" t="s">
        <v>153</v>
      </c>
      <c r="D88" s="10" t="str">
        <f>IFERROR(VLOOKUP(A88,Flux_aval_mdolac!A:G,3,FALSE),"pas de flux")</f>
        <v>pas de flux</v>
      </c>
      <c r="E88" s="4" t="str" cm="1">
        <f t="array" ref="E88">IFERROR(_xlfn.ARRAYTOTEXT(_xlfn._xlws.FILTER(CONCATENATE(Liste_STEU_rejet_direct!C:C,"-",Liste_STEU_rejet_direct!D:D," (",Liste_STEU_rejet_direct!F:F," EH)"),Liste_STEU_rejet_direct!A:A=Classe_impact_nutri_urbain!A88)),"Pas de rejet direct")</f>
        <v>Pas de rejet direct</v>
      </c>
      <c r="F88" s="10" t="str">
        <f>IFERROR(VLOOKUP(A88,Flux_aval_mdolac!A:G,4,FALSE),"pas de flux")</f>
        <v>pas de flux</v>
      </c>
      <c r="G88" s="10" t="str">
        <f>IFERROR(VLOOKUP(A88,Flux_aval_mdolac!A:G,5,FALSE),"pas de flux")</f>
        <v>pas de flux</v>
      </c>
      <c r="H88" s="10" t="str">
        <f t="shared" si="12"/>
        <v>pas de flux</v>
      </c>
      <c r="I88" s="10" t="str">
        <f t="shared" si="13"/>
        <v>pas de flux</v>
      </c>
      <c r="J88" s="10">
        <f>VLOOKUP(A88,[2]Surface_mdolac!A:T,14,FALSE)</f>
        <v>41</v>
      </c>
      <c r="K88" s="11" t="str">
        <f t="shared" si="14"/>
        <v>pas de flux</v>
      </c>
      <c r="L88" s="11" t="str">
        <f t="shared" si="15"/>
        <v>pas de flux</v>
      </c>
      <c r="M88" s="12">
        <f t="shared" si="10"/>
        <v>1</v>
      </c>
      <c r="N88" s="12">
        <f t="shared" si="11"/>
        <v>1</v>
      </c>
      <c r="O88" s="7">
        <v>1</v>
      </c>
    </row>
    <row r="89" spans="1:15" ht="26.25" x14ac:dyDescent="0.25">
      <c r="A89" s="9" t="s">
        <v>99</v>
      </c>
      <c r="B89" s="9" t="str">
        <f>VLOOKUP(A89,[1]UsageHydroelec!A88:B188,2,FALSE)</f>
        <v>lac de Castillon</v>
      </c>
      <c r="C89" s="9" t="str">
        <f>VLOOKUP(A89,flux_rejets_mdoriv_mdolac!A:F,2,FALSE)</f>
        <v>FRDR2028,FRDR11052,FRDR10449</v>
      </c>
      <c r="D89" s="10" t="str">
        <f>IFERROR(VLOOKUP(A89,Flux_aval_mdolac!A:G,3,FALSE),"pas de flux")</f>
        <v>pas de flux</v>
      </c>
      <c r="E89" s="4" t="str" cm="1">
        <f t="array" ref="E89">IFERROR(_xlfn.ARRAYTOTEXT(_xlfn._xlws.FILTER(CONCATENATE(Liste_STEU_rejet_direct!C:C,"-",Liste_STEU_rejet_direct!D:D," (",Liste_STEU_rejet_direct!F:F," EH)"),Liste_STEU_rejet_direct!A:A=Classe_impact_nutri_urbain!A89)),"Pas de rejet direct")</f>
        <v>0904183001-STATION D EPURATION DE SAINT JULIEN DU VERDON (540 EH)</v>
      </c>
      <c r="F89" s="10" t="str">
        <f>IFERROR(VLOOKUP(A89,Flux_aval_mdolac!A:G,4,FALSE),"pas de flux")</f>
        <v>pas de flux</v>
      </c>
      <c r="G89" s="10" t="str">
        <f>IFERROR(VLOOKUP(A89,Flux_aval_mdolac!A:G,5,FALSE),"pas de flux")</f>
        <v>pas de flux</v>
      </c>
      <c r="H89" s="10" t="str">
        <f t="shared" si="12"/>
        <v>pas de flux</v>
      </c>
      <c r="I89" s="10" t="str">
        <f t="shared" si="13"/>
        <v>pas de flux</v>
      </c>
      <c r="J89" s="10">
        <f>VLOOKUP(A89,[2]Surface_mdolac!A:T,14,FALSE)</f>
        <v>482</v>
      </c>
      <c r="K89" s="11" t="str">
        <f t="shared" si="14"/>
        <v>pas de flux</v>
      </c>
      <c r="L89" s="11" t="str">
        <f t="shared" si="15"/>
        <v>pas de flux</v>
      </c>
      <c r="M89" s="12">
        <f t="shared" si="10"/>
        <v>1</v>
      </c>
      <c r="N89" s="12">
        <f t="shared" si="11"/>
        <v>1</v>
      </c>
      <c r="O89" s="7">
        <v>1</v>
      </c>
    </row>
    <row r="90" spans="1:15" ht="15" x14ac:dyDescent="0.25">
      <c r="A90" s="9" t="s">
        <v>55</v>
      </c>
      <c r="B90" s="9" t="str">
        <f>VLOOKUP(A90,[1]UsageHydroelec!A89:B189,2,FALSE)</f>
        <v>retenue de Chaudanne</v>
      </c>
      <c r="C90" s="9" t="str">
        <f>VLOOKUP(A90,flux_rejets_mdoriv_mdolac!A:F,2,FALSE)</f>
        <v>FRDR10042</v>
      </c>
      <c r="D90" s="10">
        <f>IFERROR(VLOOKUP(A90,Flux_aval_mdolac!A:G,3,FALSE),"pas de flux")</f>
        <v>0</v>
      </c>
      <c r="E90" s="4" t="str" cm="1">
        <f t="array" ref="E90">IFERROR(_xlfn.ARRAYTOTEXT(_xlfn._xlws.FILTER(CONCATENATE(Liste_STEU_rejet_direct!C:C,"-",Liste_STEU_rejet_direct!D:D," (",Liste_STEU_rejet_direct!F:F," EH)"),Liste_STEU_rejet_direct!A:A=Classe_impact_nutri_urbain!A90)),"Pas de rejet direct")</f>
        <v>Pas de rejet direct</v>
      </c>
      <c r="F90" s="10">
        <f>IFERROR(VLOOKUP(A90,Flux_aval_mdolac!A:G,4,FALSE),"pas de flux")</f>
        <v>143.18</v>
      </c>
      <c r="G90" s="10">
        <f>IFERROR(VLOOKUP(A90,Flux_aval_mdolac!A:G,5,FALSE),"pas de flux")</f>
        <v>144.05000000000001</v>
      </c>
      <c r="H90" s="10">
        <f t="shared" si="12"/>
        <v>143.18</v>
      </c>
      <c r="I90" s="10">
        <f t="shared" si="13"/>
        <v>144.05000000000001</v>
      </c>
      <c r="J90" s="10">
        <f>VLOOKUP(A90,[2]Surface_mdolac!A:T,14,FALSE)</f>
        <v>68</v>
      </c>
      <c r="K90" s="11">
        <f t="shared" si="14"/>
        <v>5.7687348912167603E-3</v>
      </c>
      <c r="L90" s="11">
        <f t="shared" si="15"/>
        <v>5.8037872683319907E-3</v>
      </c>
      <c r="M90" s="12">
        <f t="shared" si="10"/>
        <v>1</v>
      </c>
      <c r="N90" s="12">
        <f t="shared" si="11"/>
        <v>1</v>
      </c>
      <c r="O90" s="7">
        <v>1</v>
      </c>
    </row>
    <row r="91" spans="1:15" ht="77.25" x14ac:dyDescent="0.25">
      <c r="A91" s="9" t="s">
        <v>56</v>
      </c>
      <c r="B91" s="9" t="str">
        <f>VLOOKUP(A91,[1]UsageHydroelec!A90:B190,2,FALSE)</f>
        <v>retenue de quinson</v>
      </c>
      <c r="C91" s="9" t="s">
        <v>153</v>
      </c>
      <c r="D91" s="10">
        <f>IFERROR(VLOOKUP(A91,Flux_aval_mdolac!A:G,3,FALSE),"pas de flux")</f>
        <v>0</v>
      </c>
      <c r="E91" s="4" t="str" cm="1">
        <f t="array" ref="E91">IFERROR(_xlfn.ARRAYTOTEXT(_xlfn._xlws.FILTER(CONCATENATE(Liste_STEU_rejet_direct!C:C,"-",Liste_STEU_rejet_direct!D:D," (",Liste_STEU_rejet_direct!F:F," EH)"),Liste_STEU_rejet_direct!A:A=Classe_impact_nutri_urbain!A91)),"Pas de rejet direct")</f>
        <v>0904124002-STATION D'EPURATION DE MONTAGNAC MONTPEZAT (1000 EH); 0904124003-STATION D'EPURATION DE MONTAGNAC (800 EH); 0983005002-STATION D'EPURATION DE ARTIGNOSC SUR VERDON (900 EH); 0983014001-STATION D'EPURATION DE BAUDINARD SUR VERDON (450 EH)</v>
      </c>
      <c r="F91" s="10">
        <f>IFERROR(VLOOKUP(A91,Flux_aval_mdolac!A:G,4,FALSE),"pas de flux")</f>
        <v>840.96</v>
      </c>
      <c r="G91" s="10">
        <f>IFERROR(VLOOKUP(A91,Flux_aval_mdolac!A:G,5,FALSE),"pas de flux")</f>
        <v>865.68</v>
      </c>
      <c r="H91" s="10">
        <f t="shared" si="12"/>
        <v>840.96</v>
      </c>
      <c r="I91" s="10">
        <f t="shared" si="13"/>
        <v>865.68</v>
      </c>
      <c r="J91" s="10">
        <f>VLOOKUP(A91,[2]Surface_mdolac!A:T,14,FALSE)</f>
        <v>167</v>
      </c>
      <c r="K91" s="11">
        <f t="shared" si="14"/>
        <v>1.3796407185628743E-2</v>
      </c>
      <c r="L91" s="11">
        <f t="shared" si="15"/>
        <v>1.4201952259863834E-2</v>
      </c>
      <c r="M91" s="12">
        <f t="shared" si="10"/>
        <v>1</v>
      </c>
      <c r="N91" s="12">
        <f t="shared" si="11"/>
        <v>1</v>
      </c>
      <c r="O91" s="7">
        <v>1</v>
      </c>
    </row>
    <row r="92" spans="1:15" ht="15" x14ac:dyDescent="0.25">
      <c r="A92" s="9" t="s">
        <v>100</v>
      </c>
      <c r="B92" s="9" t="str">
        <f>VLOOKUP(A92,[1]UsageHydroelec!A91:B191,2,FALSE)</f>
        <v>lac d'allos</v>
      </c>
      <c r="C92" s="9" t="s">
        <v>153</v>
      </c>
      <c r="D92" s="10" t="str">
        <f>IFERROR(VLOOKUP(A92,Flux_aval_mdolac!A:G,3,FALSE),"pas de flux")</f>
        <v>pas de flux</v>
      </c>
      <c r="E92" s="4" t="str" cm="1">
        <f t="array" ref="E92">IFERROR(_xlfn.ARRAYTOTEXT(_xlfn._xlws.FILTER(CONCATENATE(Liste_STEU_rejet_direct!C:C,"-",Liste_STEU_rejet_direct!D:D," (",Liste_STEU_rejet_direct!F:F," EH)"),Liste_STEU_rejet_direct!A:A=Classe_impact_nutri_urbain!A92)),"Pas de rejet direct")</f>
        <v>Pas de rejet direct</v>
      </c>
      <c r="F92" s="10" t="str">
        <f>IFERROR(VLOOKUP(A92,Flux_aval_mdolac!A:G,4,FALSE),"pas de flux")</f>
        <v>pas de flux</v>
      </c>
      <c r="G92" s="10" t="str">
        <f>IFERROR(VLOOKUP(A92,Flux_aval_mdolac!A:G,5,FALSE),"pas de flux")</f>
        <v>pas de flux</v>
      </c>
      <c r="H92" s="10" t="str">
        <f t="shared" si="12"/>
        <v>pas de flux</v>
      </c>
      <c r="I92" s="10" t="str">
        <f t="shared" si="13"/>
        <v>pas de flux</v>
      </c>
      <c r="J92" s="10">
        <f>VLOOKUP(A92,[2]Surface_mdolac!A:T,14,FALSE)</f>
        <v>53</v>
      </c>
      <c r="K92" s="11" t="str">
        <f t="shared" si="14"/>
        <v>pas de flux</v>
      </c>
      <c r="L92" s="11" t="str">
        <f t="shared" si="15"/>
        <v>pas de flux</v>
      </c>
      <c r="M92" s="12">
        <f t="shared" si="10"/>
        <v>1</v>
      </c>
      <c r="N92" s="12">
        <f t="shared" si="11"/>
        <v>1</v>
      </c>
      <c r="O92" s="7">
        <v>1</v>
      </c>
    </row>
    <row r="93" spans="1:15" ht="15" x14ac:dyDescent="0.25">
      <c r="A93" s="9" t="s">
        <v>101</v>
      </c>
      <c r="B93" s="9" t="str">
        <f>VLOOKUP(A93,[1]UsageHydroelec!A92:B192,2,FALSE)</f>
        <v>lac des neuf couleurs</v>
      </c>
      <c r="C93" s="9" t="s">
        <v>153</v>
      </c>
      <c r="D93" s="10" t="str">
        <f>IFERROR(VLOOKUP(A93,Flux_aval_mdolac!A:G,3,FALSE),"pas de flux")</f>
        <v>pas de flux</v>
      </c>
      <c r="E93" s="4" t="str" cm="1">
        <f t="array" ref="E93">IFERROR(_xlfn.ARRAYTOTEXT(_xlfn._xlws.FILTER(CONCATENATE(Liste_STEU_rejet_direct!C:C,"-",Liste_STEU_rejet_direct!D:D," (",Liste_STEU_rejet_direct!F:F," EH)"),Liste_STEU_rejet_direct!A:A=Classe_impact_nutri_urbain!A93)),"Pas de rejet direct")</f>
        <v>Pas de rejet direct</v>
      </c>
      <c r="F93" s="10" t="str">
        <f>IFERROR(VLOOKUP(A93,Flux_aval_mdolac!A:G,4,FALSE),"pas de flux")</f>
        <v>pas de flux</v>
      </c>
      <c r="G93" s="10" t="str">
        <f>IFERROR(VLOOKUP(A93,Flux_aval_mdolac!A:G,5,FALSE),"pas de flux")</f>
        <v>pas de flux</v>
      </c>
      <c r="H93" s="10" t="str">
        <f t="shared" si="12"/>
        <v>pas de flux</v>
      </c>
      <c r="I93" s="10" t="str">
        <f t="shared" si="13"/>
        <v>pas de flux</v>
      </c>
      <c r="J93" s="10">
        <f>VLOOKUP(A93,[2]Surface_mdolac!A:T,14,FALSE)</f>
        <v>13</v>
      </c>
      <c r="K93" s="11" t="str">
        <f t="shared" si="14"/>
        <v>pas de flux</v>
      </c>
      <c r="L93" s="11" t="str">
        <f t="shared" si="15"/>
        <v>pas de flux</v>
      </c>
      <c r="M93" s="12">
        <f t="shared" si="10"/>
        <v>1</v>
      </c>
      <c r="N93" s="12">
        <f t="shared" si="11"/>
        <v>1</v>
      </c>
      <c r="O93" s="7">
        <v>1</v>
      </c>
    </row>
    <row r="94" spans="1:15" ht="179.25" x14ac:dyDescent="0.25">
      <c r="A94" s="9" t="s">
        <v>57</v>
      </c>
      <c r="B94" s="9" t="str">
        <f>VLOOKUP(A94,[1]UsageHydroelec!A93:B193,2,FALSE)</f>
        <v>lac de Serre-Ponçon</v>
      </c>
      <c r="C94" s="9" t="str">
        <f>VLOOKUP(A94,flux_rejets_mdoriv_mdolac!A:F,2,FALSE)</f>
        <v>FRDR11827,FRDR11615,FRDR302a,FRDR11716,FRDR10720,FRDR301,FRDR10312,FRDR11373,FRDR11494,FRDR298,FRDR12010</v>
      </c>
      <c r="D94" s="10">
        <f>IFERROR(VLOOKUP(A94,Flux_aval_mdolac!A:G,3,FALSE),"pas de flux")</f>
        <v>0</v>
      </c>
      <c r="E94" s="4" t="str" cm="1">
        <f t="array" ref="E94">IFERROR(_xlfn.ARRAYTOTEXT(_xlfn._xlws.FILTER(CONCATENATE(Liste_STEU_rejet_direct!C:C,"-",Liste_STEU_rejet_direct!D:D," (",Liste_STEU_rejet_direct!F:F," EH)"),Liste_STEU_rejet_direct!A:A=Classe_impact_nutri_urbain!A94)),"Pas de rejet direct")</f>
        <v>0904033001-STATION D'EPURATION DE LA BREOLE - VILLAGE (540 EH); 0904198001-STATION D'EPURATION DE ST VINCENT LES FORTS - VILLAGE (900 EH); 0904198003-STATION D'EPURATION DE ST VINCENT LES FORTS-CAMPING 2 (540 EH); 0904198004-STATION D'EPURATION DE ST VINCENT LES FORTS-CAMPING 3 (270 EH); 0904198006-STATION D'EPURATION DE ST VINCENT LES FORTS-COMMERCES (360 EH); 0904198007-STATION D'EPURATION DE ST VINCENT LES FORTS-GENNEVILL (315 EH); 0905040006-STATION D'EPURATION DE CHORGES - LES RISOULS (2150 EH); 0905163001-STATION D'EPURATION DE SAUZE LE LAC (750 EH); 0905164008-STATION D'EPURATION DE SAVINES LE LAC - LES EYGOIRES (6400 EH)</v>
      </c>
      <c r="F94" s="10">
        <f>IFERROR(VLOOKUP(A94,Flux_aval_mdolac!A:G,4,FALSE),"pas de flux")</f>
        <v>3564.41</v>
      </c>
      <c r="G94" s="10">
        <f>IFERROR(VLOOKUP(A94,Flux_aval_mdolac!A:G,5,FALSE),"pas de flux")</f>
        <v>3534.19</v>
      </c>
      <c r="H94" s="10">
        <f t="shared" si="12"/>
        <v>3564.41</v>
      </c>
      <c r="I94" s="10">
        <f t="shared" si="13"/>
        <v>3534.19</v>
      </c>
      <c r="J94" s="10">
        <f>VLOOKUP(A94,[2]Surface_mdolac!A:T,14,FALSE)</f>
        <v>2751</v>
      </c>
      <c r="K94" s="11">
        <f t="shared" si="14"/>
        <v>3.5498025624554957E-3</v>
      </c>
      <c r="L94" s="11">
        <f t="shared" si="15"/>
        <v>3.5197064081305433E-3</v>
      </c>
      <c r="M94" s="12">
        <f t="shared" si="10"/>
        <v>1</v>
      </c>
      <c r="N94" s="12">
        <f t="shared" si="11"/>
        <v>1</v>
      </c>
      <c r="O94" s="7">
        <v>1</v>
      </c>
    </row>
    <row r="95" spans="1:15" ht="15" x14ac:dyDescent="0.25">
      <c r="A95" s="9" t="s">
        <v>102</v>
      </c>
      <c r="B95" s="9" t="str">
        <f>VLOOKUP(A95,[1]UsageHydroelec!A94:B194,2,FALSE)</f>
        <v>lac de l'eychauda</v>
      </c>
      <c r="C95" s="9" t="s">
        <v>153</v>
      </c>
      <c r="D95" s="10" t="str">
        <f>IFERROR(VLOOKUP(A95,Flux_aval_mdolac!A:G,3,FALSE),"pas de flux")</f>
        <v>pas de flux</v>
      </c>
      <c r="E95" s="4" t="str" cm="1">
        <f t="array" ref="E95">IFERROR(_xlfn.ARRAYTOTEXT(_xlfn._xlws.FILTER(CONCATENATE(Liste_STEU_rejet_direct!C:C,"-",Liste_STEU_rejet_direct!D:D," (",Liste_STEU_rejet_direct!F:F," EH)"),Liste_STEU_rejet_direct!A:A=Classe_impact_nutri_urbain!A95)),"Pas de rejet direct")</f>
        <v>Pas de rejet direct</v>
      </c>
      <c r="F95" s="10" t="str">
        <f>IFERROR(VLOOKUP(A95,Flux_aval_mdolac!A:G,4,FALSE),"pas de flux")</f>
        <v>pas de flux</v>
      </c>
      <c r="G95" s="10" t="str">
        <f>IFERROR(VLOOKUP(A95,Flux_aval_mdolac!A:G,5,FALSE),"pas de flux")</f>
        <v>pas de flux</v>
      </c>
      <c r="H95" s="10" t="str">
        <f t="shared" si="12"/>
        <v>pas de flux</v>
      </c>
      <c r="I95" s="10" t="str">
        <f t="shared" si="13"/>
        <v>pas de flux</v>
      </c>
      <c r="J95" s="10">
        <f>VLOOKUP(A95,[2]Surface_mdolac!A:T,14,FALSE)</f>
        <v>16</v>
      </c>
      <c r="K95" s="11" t="str">
        <f t="shared" si="14"/>
        <v>pas de flux</v>
      </c>
      <c r="L95" s="11" t="str">
        <f t="shared" si="15"/>
        <v>pas de flux</v>
      </c>
      <c r="M95" s="12">
        <f t="shared" si="10"/>
        <v>1</v>
      </c>
      <c r="N95" s="12">
        <f t="shared" si="11"/>
        <v>1</v>
      </c>
      <c r="O95" s="7">
        <v>1</v>
      </c>
    </row>
  </sheetData>
  <autoFilter ref="A1:O1" xr:uid="{AB7DC961-5600-4B00-9083-71566B8C139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zoomScaleNormal="100" workbookViewId="0">
      <selection activeCell="A3" sqref="A3:XFD3"/>
    </sheetView>
  </sheetViews>
  <sheetFormatPr baseColWidth="10" defaultColWidth="11.5703125" defaultRowHeight="12.75" x14ac:dyDescent="0.2"/>
  <cols>
    <col min="1" max="1" width="12.85546875" customWidth="1"/>
    <col min="2" max="2" width="14.5703125" customWidth="1"/>
    <col min="3" max="3" width="15.140625" customWidth="1"/>
    <col min="4" max="4" width="14.85546875" customWidth="1"/>
    <col min="5" max="5" width="19.140625" customWidth="1"/>
    <col min="6" max="6" width="13.85546875" customWidth="1"/>
    <col min="7" max="7" width="14.710937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7</v>
      </c>
      <c r="B2" t="s">
        <v>8</v>
      </c>
      <c r="C2">
        <v>0</v>
      </c>
      <c r="D2">
        <v>4.33</v>
      </c>
      <c r="E2">
        <v>3.97</v>
      </c>
      <c r="F2">
        <v>4.33</v>
      </c>
      <c r="G2">
        <v>3.97</v>
      </c>
    </row>
    <row r="3" spans="1:7" x14ac:dyDescent="0.2">
      <c r="A3" t="s">
        <v>9</v>
      </c>
      <c r="B3" t="s">
        <v>8</v>
      </c>
      <c r="C3">
        <v>4.59</v>
      </c>
      <c r="D3">
        <v>3691.12</v>
      </c>
      <c r="E3">
        <v>3691.12</v>
      </c>
      <c r="F3">
        <v>3695.72</v>
      </c>
      <c r="G3">
        <v>3695.72</v>
      </c>
    </row>
    <row r="4" spans="1:7" x14ac:dyDescent="0.2">
      <c r="A4" t="s">
        <v>10</v>
      </c>
      <c r="B4" t="s">
        <v>8</v>
      </c>
      <c r="C4">
        <v>0</v>
      </c>
      <c r="D4">
        <v>664.58</v>
      </c>
      <c r="E4">
        <v>692.82</v>
      </c>
      <c r="F4">
        <v>664.58</v>
      </c>
      <c r="G4">
        <v>692.82</v>
      </c>
    </row>
    <row r="5" spans="1:7" x14ac:dyDescent="0.2">
      <c r="A5" t="s">
        <v>11</v>
      </c>
      <c r="B5" t="s">
        <v>8</v>
      </c>
      <c r="C5">
        <v>0</v>
      </c>
      <c r="D5">
        <v>1190.97</v>
      </c>
      <c r="E5">
        <v>1241.5899999999999</v>
      </c>
      <c r="F5">
        <v>1190.97</v>
      </c>
      <c r="G5">
        <v>1241.5899999999999</v>
      </c>
    </row>
    <row r="6" spans="1:7" x14ac:dyDescent="0.2">
      <c r="A6" t="s">
        <v>12</v>
      </c>
      <c r="B6" t="s">
        <v>8</v>
      </c>
      <c r="C6">
        <v>0</v>
      </c>
      <c r="D6">
        <v>0</v>
      </c>
      <c r="E6">
        <v>0</v>
      </c>
      <c r="F6">
        <v>0</v>
      </c>
      <c r="G6">
        <v>0</v>
      </c>
    </row>
    <row r="7" spans="1:7" x14ac:dyDescent="0.2">
      <c r="A7" t="s">
        <v>13</v>
      </c>
      <c r="B7" t="s">
        <v>8</v>
      </c>
      <c r="C7">
        <v>0</v>
      </c>
      <c r="D7">
        <v>201.37</v>
      </c>
      <c r="E7">
        <v>205.69</v>
      </c>
      <c r="F7">
        <v>201.37</v>
      </c>
      <c r="G7">
        <v>205.69</v>
      </c>
    </row>
    <row r="8" spans="1:7" x14ac:dyDescent="0.2">
      <c r="A8" t="s">
        <v>14</v>
      </c>
      <c r="B8" t="s">
        <v>8</v>
      </c>
      <c r="C8">
        <v>0</v>
      </c>
      <c r="D8">
        <v>0</v>
      </c>
      <c r="E8">
        <v>0</v>
      </c>
      <c r="F8">
        <v>0</v>
      </c>
      <c r="G8">
        <v>0</v>
      </c>
    </row>
    <row r="9" spans="1:7" x14ac:dyDescent="0.2">
      <c r="A9" t="s">
        <v>15</v>
      </c>
      <c r="B9" t="s">
        <v>8</v>
      </c>
      <c r="C9">
        <v>0</v>
      </c>
      <c r="D9">
        <v>5.07</v>
      </c>
      <c r="E9">
        <v>5.61</v>
      </c>
      <c r="F9">
        <v>5.07</v>
      </c>
      <c r="G9">
        <v>5.61</v>
      </c>
    </row>
    <row r="10" spans="1:7" x14ac:dyDescent="0.2">
      <c r="A10" t="s">
        <v>16</v>
      </c>
      <c r="B10" t="s">
        <v>8</v>
      </c>
      <c r="C10">
        <v>0</v>
      </c>
      <c r="D10">
        <v>0</v>
      </c>
      <c r="E10">
        <v>0</v>
      </c>
      <c r="F10">
        <v>0</v>
      </c>
      <c r="G10">
        <v>0</v>
      </c>
    </row>
    <row r="11" spans="1:7" x14ac:dyDescent="0.2">
      <c r="A11" t="s">
        <v>17</v>
      </c>
      <c r="B11" t="s">
        <v>8</v>
      </c>
      <c r="C11">
        <v>0</v>
      </c>
      <c r="D11">
        <v>400.28</v>
      </c>
      <c r="E11">
        <v>443.11</v>
      </c>
      <c r="F11">
        <v>400.28</v>
      </c>
      <c r="G11">
        <v>443.11</v>
      </c>
    </row>
    <row r="12" spans="1:7" x14ac:dyDescent="0.2">
      <c r="A12" t="s">
        <v>18</v>
      </c>
      <c r="B12" t="s">
        <v>8</v>
      </c>
      <c r="C12">
        <v>0</v>
      </c>
      <c r="D12">
        <v>641.32000000000005</v>
      </c>
      <c r="E12">
        <v>641.32000000000005</v>
      </c>
      <c r="F12">
        <v>641.32000000000005</v>
      </c>
      <c r="G12">
        <v>641.32000000000005</v>
      </c>
    </row>
    <row r="13" spans="1:7" x14ac:dyDescent="0.2">
      <c r="A13" t="s">
        <v>19</v>
      </c>
      <c r="B13" t="s">
        <v>8</v>
      </c>
      <c r="C13">
        <v>0</v>
      </c>
      <c r="D13">
        <v>22.2</v>
      </c>
      <c r="E13">
        <v>22.85</v>
      </c>
      <c r="F13">
        <v>22.2</v>
      </c>
      <c r="G13">
        <v>22.85</v>
      </c>
    </row>
    <row r="14" spans="1:7" x14ac:dyDescent="0.2">
      <c r="A14" t="s">
        <v>20</v>
      </c>
      <c r="B14" t="s">
        <v>8</v>
      </c>
      <c r="C14">
        <v>0</v>
      </c>
      <c r="D14">
        <v>0</v>
      </c>
      <c r="E14">
        <v>0</v>
      </c>
      <c r="F14">
        <v>0</v>
      </c>
      <c r="G14">
        <v>0</v>
      </c>
    </row>
    <row r="15" spans="1:7" x14ac:dyDescent="0.2">
      <c r="A15" t="s">
        <v>21</v>
      </c>
      <c r="B15" t="s">
        <v>8</v>
      </c>
      <c r="C15">
        <v>0</v>
      </c>
      <c r="D15">
        <v>0.5</v>
      </c>
      <c r="E15">
        <v>0.52</v>
      </c>
      <c r="F15">
        <v>0.5</v>
      </c>
      <c r="G15">
        <v>0.52</v>
      </c>
    </row>
    <row r="16" spans="1:7" x14ac:dyDescent="0.2">
      <c r="A16" t="s">
        <v>22</v>
      </c>
      <c r="B16" t="s">
        <v>8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x14ac:dyDescent="0.2">
      <c r="A17" t="s">
        <v>23</v>
      </c>
      <c r="B17" t="s">
        <v>8</v>
      </c>
      <c r="C17">
        <v>0</v>
      </c>
      <c r="D17">
        <v>651.69000000000005</v>
      </c>
      <c r="E17">
        <v>678.67</v>
      </c>
      <c r="F17">
        <v>651.69000000000005</v>
      </c>
      <c r="G17">
        <v>678.67</v>
      </c>
    </row>
    <row r="18" spans="1:7" x14ac:dyDescent="0.2">
      <c r="A18" t="s">
        <v>24</v>
      </c>
      <c r="B18" t="s">
        <v>8</v>
      </c>
      <c r="C18">
        <v>0</v>
      </c>
      <c r="D18">
        <v>609.95000000000005</v>
      </c>
      <c r="E18">
        <v>635.17999999999995</v>
      </c>
      <c r="F18">
        <v>609.95000000000005</v>
      </c>
      <c r="G18">
        <v>635.17999999999995</v>
      </c>
    </row>
    <row r="19" spans="1:7" x14ac:dyDescent="0.2">
      <c r="A19" t="s">
        <v>25</v>
      </c>
      <c r="B19" t="s">
        <v>8</v>
      </c>
      <c r="C19">
        <v>0</v>
      </c>
      <c r="D19">
        <v>2765</v>
      </c>
      <c r="E19">
        <v>2879.48</v>
      </c>
      <c r="F19">
        <v>2765</v>
      </c>
      <c r="G19">
        <v>2879.48</v>
      </c>
    </row>
    <row r="20" spans="1:7" x14ac:dyDescent="0.2">
      <c r="A20" t="s">
        <v>26</v>
      </c>
      <c r="B20" t="s">
        <v>8</v>
      </c>
      <c r="C20">
        <v>0</v>
      </c>
      <c r="D20">
        <v>0</v>
      </c>
      <c r="E20">
        <v>0</v>
      </c>
      <c r="F20">
        <v>0</v>
      </c>
      <c r="G20">
        <v>0</v>
      </c>
    </row>
    <row r="21" spans="1:7" x14ac:dyDescent="0.2">
      <c r="A21" t="s">
        <v>27</v>
      </c>
      <c r="B21" t="s">
        <v>8</v>
      </c>
      <c r="C21">
        <v>5.54</v>
      </c>
      <c r="D21">
        <v>4447.68</v>
      </c>
      <c r="E21">
        <v>4447.68</v>
      </c>
      <c r="F21">
        <v>4453.21</v>
      </c>
      <c r="G21">
        <v>4453.21</v>
      </c>
    </row>
    <row r="22" spans="1:7" x14ac:dyDescent="0.2">
      <c r="A22" t="s">
        <v>28</v>
      </c>
      <c r="B22" t="s">
        <v>8</v>
      </c>
      <c r="C22">
        <v>0</v>
      </c>
      <c r="D22">
        <v>634.41</v>
      </c>
      <c r="E22">
        <v>622.1</v>
      </c>
      <c r="F22">
        <v>634.41</v>
      </c>
      <c r="G22">
        <v>622.1</v>
      </c>
    </row>
    <row r="23" spans="1:7" x14ac:dyDescent="0.2">
      <c r="A23" t="s">
        <v>29</v>
      </c>
      <c r="B23" t="s">
        <v>8</v>
      </c>
      <c r="C23">
        <v>22.9</v>
      </c>
      <c r="D23">
        <v>2078.2800000000002</v>
      </c>
      <c r="E23">
        <v>2038.04</v>
      </c>
      <c r="F23">
        <v>2101.1799999999998</v>
      </c>
      <c r="G23">
        <v>2060.94</v>
      </c>
    </row>
    <row r="24" spans="1:7" x14ac:dyDescent="0.2">
      <c r="A24" t="s">
        <v>30</v>
      </c>
      <c r="B24" t="s">
        <v>8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2">
      <c r="A25" t="s">
        <v>31</v>
      </c>
      <c r="B25" t="s">
        <v>8</v>
      </c>
      <c r="C25">
        <v>0</v>
      </c>
      <c r="D25">
        <v>47.13</v>
      </c>
      <c r="E25">
        <v>46.22</v>
      </c>
      <c r="F25">
        <v>47.13</v>
      </c>
      <c r="G25">
        <v>46.22</v>
      </c>
    </row>
    <row r="26" spans="1:7" x14ac:dyDescent="0.2">
      <c r="A26" t="s">
        <v>32</v>
      </c>
      <c r="B26" t="s">
        <v>8</v>
      </c>
      <c r="C26">
        <v>10.09</v>
      </c>
      <c r="D26">
        <v>2523.37</v>
      </c>
      <c r="E26">
        <v>2581.52</v>
      </c>
      <c r="F26">
        <v>2533.46</v>
      </c>
      <c r="G26">
        <v>2591.61</v>
      </c>
    </row>
    <row r="27" spans="1:7" x14ac:dyDescent="0.2">
      <c r="A27" t="s">
        <v>33</v>
      </c>
      <c r="B27" t="s">
        <v>8</v>
      </c>
      <c r="C27">
        <v>0</v>
      </c>
      <c r="D27">
        <v>3222.51</v>
      </c>
      <c r="E27">
        <v>3455.49</v>
      </c>
      <c r="F27">
        <v>3222.51</v>
      </c>
      <c r="G27">
        <v>3455.49</v>
      </c>
    </row>
    <row r="28" spans="1:7" x14ac:dyDescent="0.2">
      <c r="A28" t="s">
        <v>34</v>
      </c>
      <c r="B28" t="s">
        <v>8</v>
      </c>
      <c r="C28">
        <v>5.4</v>
      </c>
      <c r="D28">
        <v>1351.13</v>
      </c>
      <c r="E28">
        <v>1382.27</v>
      </c>
      <c r="F28">
        <v>1356.54</v>
      </c>
      <c r="G28">
        <v>1387.68</v>
      </c>
    </row>
    <row r="29" spans="1:7" x14ac:dyDescent="0.2">
      <c r="A29" t="s">
        <v>35</v>
      </c>
      <c r="B29" t="s">
        <v>8</v>
      </c>
      <c r="C29">
        <v>0</v>
      </c>
      <c r="D29">
        <v>0</v>
      </c>
      <c r="E29">
        <v>0</v>
      </c>
      <c r="F29">
        <v>0</v>
      </c>
      <c r="G29">
        <v>0</v>
      </c>
    </row>
    <row r="30" spans="1:7" x14ac:dyDescent="0.2">
      <c r="A30" t="s">
        <v>36</v>
      </c>
      <c r="B30" t="s">
        <v>8</v>
      </c>
      <c r="C30">
        <v>0</v>
      </c>
      <c r="D30">
        <v>0</v>
      </c>
      <c r="E30">
        <v>0</v>
      </c>
      <c r="F30">
        <v>0</v>
      </c>
      <c r="G30">
        <v>0</v>
      </c>
    </row>
    <row r="31" spans="1:7" x14ac:dyDescent="0.2">
      <c r="A31" t="s">
        <v>37</v>
      </c>
      <c r="B31" t="s">
        <v>8</v>
      </c>
      <c r="C31">
        <v>0</v>
      </c>
      <c r="D31">
        <v>137.37</v>
      </c>
      <c r="E31">
        <v>140.52000000000001</v>
      </c>
      <c r="F31">
        <v>137.37</v>
      </c>
      <c r="G31">
        <v>140.52000000000001</v>
      </c>
    </row>
    <row r="32" spans="1:7" x14ac:dyDescent="0.2">
      <c r="A32" t="s">
        <v>38</v>
      </c>
      <c r="B32" t="s">
        <v>8</v>
      </c>
      <c r="C32">
        <v>0</v>
      </c>
      <c r="D32">
        <v>0</v>
      </c>
      <c r="E32">
        <v>0</v>
      </c>
      <c r="F32">
        <v>0</v>
      </c>
      <c r="G32">
        <v>0</v>
      </c>
    </row>
    <row r="33" spans="1:7" x14ac:dyDescent="0.2">
      <c r="A33" t="s">
        <v>39</v>
      </c>
      <c r="B33" t="s">
        <v>8</v>
      </c>
      <c r="C33">
        <v>0</v>
      </c>
      <c r="D33">
        <v>603</v>
      </c>
      <c r="E33">
        <v>616.80999999999995</v>
      </c>
      <c r="F33">
        <v>603</v>
      </c>
      <c r="G33">
        <v>616.80999999999995</v>
      </c>
    </row>
    <row r="34" spans="1:7" x14ac:dyDescent="0.2">
      <c r="A34" t="s">
        <v>40</v>
      </c>
      <c r="B34" t="s">
        <v>8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x14ac:dyDescent="0.2">
      <c r="A35" t="s">
        <v>41</v>
      </c>
      <c r="B35" t="s">
        <v>8</v>
      </c>
      <c r="C35">
        <v>0</v>
      </c>
      <c r="D35">
        <v>26.5</v>
      </c>
      <c r="E35">
        <v>28.18</v>
      </c>
      <c r="F35">
        <v>26.5</v>
      </c>
      <c r="G35">
        <v>28.18</v>
      </c>
    </row>
    <row r="36" spans="1:7" x14ac:dyDescent="0.2">
      <c r="A36" t="s">
        <v>42</v>
      </c>
      <c r="B36" t="s">
        <v>8</v>
      </c>
      <c r="C36">
        <v>0</v>
      </c>
      <c r="D36">
        <v>0</v>
      </c>
      <c r="E36">
        <v>0</v>
      </c>
      <c r="F36">
        <v>0</v>
      </c>
      <c r="G36">
        <v>0</v>
      </c>
    </row>
    <row r="37" spans="1:7" x14ac:dyDescent="0.2">
      <c r="A37" t="s">
        <v>43</v>
      </c>
      <c r="B37" t="s">
        <v>8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">
      <c r="A38" t="s">
        <v>44</v>
      </c>
      <c r="B38" t="s">
        <v>8</v>
      </c>
      <c r="C38">
        <v>0</v>
      </c>
      <c r="D38">
        <v>0</v>
      </c>
      <c r="E38">
        <v>0</v>
      </c>
      <c r="F38">
        <v>0</v>
      </c>
      <c r="G38">
        <v>0</v>
      </c>
    </row>
    <row r="39" spans="1:7" x14ac:dyDescent="0.2">
      <c r="A39" t="s">
        <v>45</v>
      </c>
      <c r="B39" t="s">
        <v>8</v>
      </c>
      <c r="C39">
        <v>0</v>
      </c>
      <c r="D39">
        <v>1629.25</v>
      </c>
      <c r="E39">
        <v>1609.33</v>
      </c>
      <c r="F39">
        <v>1629.25</v>
      </c>
      <c r="G39">
        <v>1609.33</v>
      </c>
    </row>
    <row r="40" spans="1:7" x14ac:dyDescent="0.2">
      <c r="A40" t="s">
        <v>46</v>
      </c>
      <c r="B40" t="s">
        <v>8</v>
      </c>
      <c r="C40">
        <v>0</v>
      </c>
      <c r="D40">
        <v>811.86</v>
      </c>
      <c r="E40">
        <v>830.99</v>
      </c>
      <c r="F40">
        <v>811.86</v>
      </c>
      <c r="G40">
        <v>830.99</v>
      </c>
    </row>
    <row r="41" spans="1:7" x14ac:dyDescent="0.2">
      <c r="A41" t="s">
        <v>47</v>
      </c>
      <c r="B41" t="s">
        <v>8</v>
      </c>
      <c r="C41">
        <v>0</v>
      </c>
      <c r="D41">
        <v>1264.6300000000001</v>
      </c>
      <c r="E41">
        <v>1252.8699999999999</v>
      </c>
      <c r="F41">
        <v>1264.6300000000001</v>
      </c>
      <c r="G41">
        <v>1252.8699999999999</v>
      </c>
    </row>
    <row r="42" spans="1:7" x14ac:dyDescent="0.2">
      <c r="A42" t="s">
        <v>48</v>
      </c>
      <c r="B42" t="s">
        <v>8</v>
      </c>
      <c r="C42">
        <v>0</v>
      </c>
      <c r="D42">
        <v>351.46</v>
      </c>
      <c r="E42">
        <v>346.47</v>
      </c>
      <c r="F42">
        <v>351.46</v>
      </c>
      <c r="G42">
        <v>346.47</v>
      </c>
    </row>
    <row r="43" spans="1:7" x14ac:dyDescent="0.2">
      <c r="A43" t="s">
        <v>49</v>
      </c>
      <c r="B43" t="s">
        <v>8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">
      <c r="A44" t="s">
        <v>50</v>
      </c>
      <c r="B44" t="s">
        <v>8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">
      <c r="A45" t="s">
        <v>51</v>
      </c>
      <c r="B45" t="s">
        <v>8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">
      <c r="A46" t="s">
        <v>52</v>
      </c>
      <c r="B46" t="s">
        <v>8</v>
      </c>
      <c r="C46">
        <v>0</v>
      </c>
      <c r="D46">
        <v>157.44</v>
      </c>
      <c r="E46">
        <v>157.44</v>
      </c>
      <c r="F46">
        <v>157.44</v>
      </c>
      <c r="G46">
        <v>157.44</v>
      </c>
    </row>
    <row r="47" spans="1:7" x14ac:dyDescent="0.2">
      <c r="A47" t="s">
        <v>53</v>
      </c>
      <c r="B47" t="s">
        <v>8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">
      <c r="A48" t="s">
        <v>54</v>
      </c>
      <c r="B48" t="s">
        <v>8</v>
      </c>
      <c r="C48">
        <v>0</v>
      </c>
      <c r="D48">
        <v>763.93</v>
      </c>
      <c r="E48">
        <v>779.77</v>
      </c>
      <c r="F48">
        <v>763.93</v>
      </c>
      <c r="G48">
        <v>779.77</v>
      </c>
    </row>
    <row r="49" spans="1:7" x14ac:dyDescent="0.2">
      <c r="A49" t="s">
        <v>55</v>
      </c>
      <c r="B49" t="s">
        <v>8</v>
      </c>
      <c r="C49">
        <v>0</v>
      </c>
      <c r="D49">
        <v>143.18</v>
      </c>
      <c r="E49">
        <v>144.05000000000001</v>
      </c>
      <c r="F49">
        <v>143.18</v>
      </c>
      <c r="G49">
        <v>144.05000000000001</v>
      </c>
    </row>
    <row r="50" spans="1:7" x14ac:dyDescent="0.2">
      <c r="A50" t="s">
        <v>56</v>
      </c>
      <c r="B50" t="s">
        <v>8</v>
      </c>
      <c r="C50">
        <v>0</v>
      </c>
      <c r="D50">
        <v>840.96</v>
      </c>
      <c r="E50">
        <v>865.68</v>
      </c>
      <c r="F50">
        <v>840.96</v>
      </c>
      <c r="G50">
        <v>865.68</v>
      </c>
    </row>
    <row r="51" spans="1:7" x14ac:dyDescent="0.2">
      <c r="A51" t="s">
        <v>57</v>
      </c>
      <c r="B51" t="s">
        <v>8</v>
      </c>
      <c r="C51">
        <v>0</v>
      </c>
      <c r="D51">
        <v>3564.41</v>
      </c>
      <c r="E51">
        <v>3534.19</v>
      </c>
      <c r="F51">
        <v>3564.41</v>
      </c>
      <c r="G51">
        <v>3534.19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4CBC-CA06-4C6C-88E9-8964344D72FE}">
  <dimension ref="A1:F174"/>
  <sheetViews>
    <sheetView zoomScaleNormal="100" workbookViewId="0">
      <selection activeCell="K125" sqref="K125"/>
    </sheetView>
  </sheetViews>
  <sheetFormatPr baseColWidth="10" defaultColWidth="11.5703125" defaultRowHeight="12.75" x14ac:dyDescent="0.2"/>
  <cols>
    <col min="1" max="1" width="9.140625" customWidth="1"/>
    <col min="2" max="2" width="53.28515625" customWidth="1"/>
    <col min="3" max="3" width="6.5703125" customWidth="1"/>
    <col min="4" max="4" width="13.7109375" style="1" customWidth="1"/>
    <col min="5" max="5" width="14.85546875" style="1" customWidth="1"/>
    <col min="6" max="6" width="10.42578125" style="1" customWidth="1"/>
  </cols>
  <sheetData>
    <row r="1" spans="1:6" x14ac:dyDescent="0.2">
      <c r="A1" t="s">
        <v>103</v>
      </c>
      <c r="B1" t="s">
        <v>104</v>
      </c>
      <c r="C1" t="s">
        <v>105</v>
      </c>
      <c r="D1" s="1" t="s">
        <v>2</v>
      </c>
      <c r="E1" s="1" t="s">
        <v>3</v>
      </c>
      <c r="F1" s="1" t="s">
        <v>5</v>
      </c>
    </row>
    <row r="2" spans="1:6" x14ac:dyDescent="0.2">
      <c r="A2" t="s">
        <v>7</v>
      </c>
      <c r="B2" t="s">
        <v>106</v>
      </c>
      <c r="C2" t="s">
        <v>107</v>
      </c>
      <c r="D2" s="1">
        <v>0</v>
      </c>
      <c r="E2" s="1">
        <v>334.49</v>
      </c>
      <c r="F2" s="1">
        <v>364.52</v>
      </c>
    </row>
    <row r="3" spans="1:6" x14ac:dyDescent="0.2">
      <c r="A3" t="s">
        <v>7</v>
      </c>
      <c r="B3" t="s">
        <v>106</v>
      </c>
      <c r="C3" t="s">
        <v>108</v>
      </c>
      <c r="D3" s="1">
        <v>0</v>
      </c>
      <c r="E3" s="1">
        <v>1.21</v>
      </c>
      <c r="F3" s="1">
        <v>1.32</v>
      </c>
    </row>
    <row r="4" spans="1:6" x14ac:dyDescent="0.2">
      <c r="A4" t="s">
        <v>7</v>
      </c>
      <c r="B4" t="s">
        <v>106</v>
      </c>
      <c r="C4" t="s">
        <v>109</v>
      </c>
      <c r="D4" s="1">
        <v>0</v>
      </c>
      <c r="E4" s="1">
        <v>55.06</v>
      </c>
      <c r="F4" s="1">
        <v>60</v>
      </c>
    </row>
    <row r="5" spans="1:6" x14ac:dyDescent="0.2">
      <c r="A5" t="s">
        <v>7</v>
      </c>
      <c r="B5" t="s">
        <v>106</v>
      </c>
      <c r="C5" t="s">
        <v>8</v>
      </c>
      <c r="D5" s="1">
        <v>0</v>
      </c>
      <c r="E5" s="1">
        <v>4.3099999999999996</v>
      </c>
      <c r="F5" s="1">
        <v>4.6900000000000004</v>
      </c>
    </row>
    <row r="6" spans="1:6" x14ac:dyDescent="0.2">
      <c r="A6" t="s">
        <v>18</v>
      </c>
      <c r="B6" t="s">
        <v>110</v>
      </c>
      <c r="C6" t="s">
        <v>107</v>
      </c>
      <c r="D6" s="1">
        <v>0</v>
      </c>
      <c r="E6" s="1">
        <v>22875.81</v>
      </c>
      <c r="F6" s="1">
        <v>22875.81</v>
      </c>
    </row>
    <row r="7" spans="1:6" x14ac:dyDescent="0.2">
      <c r="A7" t="s">
        <v>18</v>
      </c>
      <c r="B7" t="s">
        <v>110</v>
      </c>
      <c r="C7" t="s">
        <v>108</v>
      </c>
      <c r="D7" s="1">
        <v>0</v>
      </c>
      <c r="E7" s="1">
        <v>15895.88</v>
      </c>
      <c r="F7" s="1">
        <v>15895.88</v>
      </c>
    </row>
    <row r="8" spans="1:6" x14ac:dyDescent="0.2">
      <c r="A8" t="s">
        <v>18</v>
      </c>
      <c r="B8" t="s">
        <v>110</v>
      </c>
      <c r="C8" t="s">
        <v>109</v>
      </c>
      <c r="D8" s="1">
        <v>0</v>
      </c>
      <c r="E8" s="1">
        <v>4697.8500000000004</v>
      </c>
      <c r="F8" s="1">
        <v>4697.8500000000004</v>
      </c>
    </row>
    <row r="9" spans="1:6" x14ac:dyDescent="0.2">
      <c r="A9" t="s">
        <v>18</v>
      </c>
      <c r="B9" t="s">
        <v>110</v>
      </c>
      <c r="C9" t="s">
        <v>8</v>
      </c>
      <c r="D9" s="1">
        <v>0</v>
      </c>
      <c r="E9" s="1">
        <v>888.01</v>
      </c>
      <c r="F9" s="1">
        <v>888.01</v>
      </c>
    </row>
    <row r="10" spans="1:6" x14ac:dyDescent="0.2">
      <c r="A10" t="s">
        <v>26</v>
      </c>
      <c r="B10" t="s">
        <v>111</v>
      </c>
      <c r="C10" t="s">
        <v>107</v>
      </c>
      <c r="D10" s="1">
        <v>0</v>
      </c>
      <c r="E10" s="1">
        <v>0</v>
      </c>
      <c r="F10" s="1">
        <v>0</v>
      </c>
    </row>
    <row r="11" spans="1:6" x14ac:dyDescent="0.2">
      <c r="A11" t="s">
        <v>26</v>
      </c>
      <c r="B11" t="s">
        <v>111</v>
      </c>
      <c r="C11" t="s">
        <v>108</v>
      </c>
      <c r="D11" s="1">
        <v>0</v>
      </c>
      <c r="E11" s="1">
        <v>0</v>
      </c>
      <c r="F11" s="1">
        <v>0</v>
      </c>
    </row>
    <row r="12" spans="1:6" x14ac:dyDescent="0.2">
      <c r="A12" t="s">
        <v>26</v>
      </c>
      <c r="B12" t="s">
        <v>111</v>
      </c>
      <c r="C12" t="s">
        <v>109</v>
      </c>
      <c r="D12" s="1">
        <v>0</v>
      </c>
      <c r="E12" s="1">
        <v>0</v>
      </c>
      <c r="F12" s="1">
        <v>0</v>
      </c>
    </row>
    <row r="13" spans="1:6" x14ac:dyDescent="0.2">
      <c r="A13" t="s">
        <v>26</v>
      </c>
      <c r="B13" t="s">
        <v>111</v>
      </c>
      <c r="C13" t="s">
        <v>8</v>
      </c>
      <c r="D13" s="1">
        <v>0</v>
      </c>
      <c r="E13" s="1">
        <v>0</v>
      </c>
      <c r="F13" s="1">
        <v>0</v>
      </c>
    </row>
    <row r="14" spans="1:6" x14ac:dyDescent="0.2">
      <c r="A14" t="s">
        <v>27</v>
      </c>
      <c r="B14" t="s">
        <v>112</v>
      </c>
      <c r="C14" t="s">
        <v>107</v>
      </c>
      <c r="D14" s="1">
        <v>66.87</v>
      </c>
      <c r="E14" s="1">
        <v>114615.45</v>
      </c>
      <c r="F14" s="1">
        <v>114682.33</v>
      </c>
    </row>
    <row r="15" spans="1:6" x14ac:dyDescent="0.2">
      <c r="A15" t="s">
        <v>27</v>
      </c>
      <c r="B15" t="s">
        <v>112</v>
      </c>
      <c r="C15" t="s">
        <v>108</v>
      </c>
      <c r="D15" s="1">
        <v>328.25</v>
      </c>
      <c r="E15" s="1">
        <v>115791.35</v>
      </c>
      <c r="F15" s="1">
        <v>116119.61</v>
      </c>
    </row>
    <row r="16" spans="1:6" x14ac:dyDescent="0.2">
      <c r="A16" t="s">
        <v>27</v>
      </c>
      <c r="B16" t="s">
        <v>112</v>
      </c>
      <c r="C16" t="s">
        <v>109</v>
      </c>
      <c r="D16" s="1">
        <v>1.34</v>
      </c>
      <c r="E16" s="1">
        <v>16850.29</v>
      </c>
      <c r="F16" s="1">
        <v>16851.62</v>
      </c>
    </row>
    <row r="17" spans="1:6" x14ac:dyDescent="0.2">
      <c r="A17" t="s">
        <v>27</v>
      </c>
      <c r="B17" t="s">
        <v>112</v>
      </c>
      <c r="C17" t="s">
        <v>8</v>
      </c>
      <c r="D17" s="1">
        <v>7.41</v>
      </c>
      <c r="E17" s="1">
        <v>5116.22</v>
      </c>
      <c r="F17" s="1">
        <v>5123.63</v>
      </c>
    </row>
    <row r="18" spans="1:6" x14ac:dyDescent="0.2">
      <c r="A18" t="s">
        <v>28</v>
      </c>
      <c r="B18" t="s">
        <v>113</v>
      </c>
      <c r="C18" t="s">
        <v>107</v>
      </c>
      <c r="D18" s="1">
        <v>0</v>
      </c>
      <c r="E18" s="1">
        <v>52107.47</v>
      </c>
      <c r="F18" s="1">
        <v>53138.35</v>
      </c>
    </row>
    <row r="19" spans="1:6" x14ac:dyDescent="0.2">
      <c r="A19" t="s">
        <v>28</v>
      </c>
      <c r="B19" t="s">
        <v>113</v>
      </c>
      <c r="C19" t="s">
        <v>108</v>
      </c>
      <c r="D19" s="1">
        <v>0</v>
      </c>
      <c r="E19" s="1">
        <v>64386.69</v>
      </c>
      <c r="F19" s="1">
        <v>65660.5</v>
      </c>
    </row>
    <row r="20" spans="1:6" x14ac:dyDescent="0.2">
      <c r="A20" t="s">
        <v>28</v>
      </c>
      <c r="B20" t="s">
        <v>113</v>
      </c>
      <c r="C20" t="s">
        <v>109</v>
      </c>
      <c r="D20" s="1">
        <v>0</v>
      </c>
      <c r="E20" s="1">
        <v>6146.81</v>
      </c>
      <c r="F20" s="1">
        <v>6268.43</v>
      </c>
    </row>
    <row r="21" spans="1:6" x14ac:dyDescent="0.2">
      <c r="A21" t="s">
        <v>28</v>
      </c>
      <c r="B21" t="s">
        <v>113</v>
      </c>
      <c r="C21" t="s">
        <v>8</v>
      </c>
      <c r="D21" s="1">
        <v>0</v>
      </c>
      <c r="E21" s="1">
        <v>1934.04</v>
      </c>
      <c r="F21" s="1">
        <v>1972.3</v>
      </c>
    </row>
    <row r="22" spans="1:6" x14ac:dyDescent="0.2">
      <c r="A22" t="s">
        <v>29</v>
      </c>
      <c r="B22" t="s">
        <v>114</v>
      </c>
      <c r="C22" t="s">
        <v>107</v>
      </c>
      <c r="D22" s="1">
        <v>102.09</v>
      </c>
      <c r="E22" s="1">
        <v>38686.83</v>
      </c>
      <c r="F22" s="1">
        <v>39553.769999999997</v>
      </c>
    </row>
    <row r="23" spans="1:6" x14ac:dyDescent="0.2">
      <c r="A23" t="s">
        <v>29</v>
      </c>
      <c r="B23" t="s">
        <v>114</v>
      </c>
      <c r="C23" t="s">
        <v>108</v>
      </c>
      <c r="D23" s="1">
        <v>296.92</v>
      </c>
      <c r="E23" s="1">
        <v>125608.15</v>
      </c>
      <c r="F23" s="1">
        <v>128384.69</v>
      </c>
    </row>
    <row r="24" spans="1:6" x14ac:dyDescent="0.2">
      <c r="A24" t="s">
        <v>29</v>
      </c>
      <c r="B24" t="s">
        <v>114</v>
      </c>
      <c r="C24" t="s">
        <v>109</v>
      </c>
      <c r="D24" s="1">
        <v>12.01</v>
      </c>
      <c r="E24" s="1">
        <v>4039.61</v>
      </c>
      <c r="F24" s="1">
        <v>4131.54</v>
      </c>
    </row>
    <row r="25" spans="1:6" x14ac:dyDescent="0.2">
      <c r="A25" t="s">
        <v>29</v>
      </c>
      <c r="B25" t="s">
        <v>114</v>
      </c>
      <c r="C25" t="s">
        <v>8</v>
      </c>
      <c r="D25" s="1">
        <v>23.6</v>
      </c>
      <c r="E25" s="1">
        <v>2100.77</v>
      </c>
      <c r="F25" s="1">
        <v>2165.85</v>
      </c>
    </row>
    <row r="26" spans="1:6" x14ac:dyDescent="0.2">
      <c r="A26" t="s">
        <v>31</v>
      </c>
      <c r="B26" t="s">
        <v>115</v>
      </c>
      <c r="C26" t="s">
        <v>107</v>
      </c>
      <c r="D26" s="1">
        <v>0</v>
      </c>
      <c r="E26" s="1">
        <v>342.91</v>
      </c>
      <c r="F26" s="1">
        <v>349.69</v>
      </c>
    </row>
    <row r="27" spans="1:6" x14ac:dyDescent="0.2">
      <c r="A27" t="s">
        <v>31</v>
      </c>
      <c r="B27" t="s">
        <v>115</v>
      </c>
      <c r="C27" t="s">
        <v>108</v>
      </c>
      <c r="D27" s="1">
        <v>0</v>
      </c>
      <c r="E27" s="1">
        <v>6120.98</v>
      </c>
      <c r="F27" s="1">
        <v>6242.08</v>
      </c>
    </row>
    <row r="28" spans="1:6" x14ac:dyDescent="0.2">
      <c r="A28" t="s">
        <v>31</v>
      </c>
      <c r="B28" t="s">
        <v>115</v>
      </c>
      <c r="C28" t="s">
        <v>109</v>
      </c>
      <c r="D28" s="1">
        <v>0</v>
      </c>
      <c r="E28" s="1">
        <v>1026.79</v>
      </c>
      <c r="F28" s="1">
        <v>1047.0999999999999</v>
      </c>
    </row>
    <row r="29" spans="1:6" x14ac:dyDescent="0.2">
      <c r="A29" t="s">
        <v>31</v>
      </c>
      <c r="B29" t="s">
        <v>115</v>
      </c>
      <c r="C29" t="s">
        <v>8</v>
      </c>
      <c r="D29" s="1">
        <v>0</v>
      </c>
      <c r="E29" s="1">
        <v>49.67</v>
      </c>
      <c r="F29" s="1">
        <v>50.66</v>
      </c>
    </row>
    <row r="30" spans="1:6" x14ac:dyDescent="0.2">
      <c r="A30" t="s">
        <v>32</v>
      </c>
      <c r="B30" t="s">
        <v>116</v>
      </c>
      <c r="C30" t="s">
        <v>107</v>
      </c>
      <c r="D30" s="1">
        <v>0</v>
      </c>
      <c r="E30" s="1">
        <v>42573.45</v>
      </c>
      <c r="F30" s="1">
        <v>40239.06</v>
      </c>
    </row>
    <row r="31" spans="1:6" x14ac:dyDescent="0.2">
      <c r="A31" t="s">
        <v>32</v>
      </c>
      <c r="B31" t="s">
        <v>116</v>
      </c>
      <c r="C31" t="s">
        <v>108</v>
      </c>
      <c r="D31" s="1">
        <v>0</v>
      </c>
      <c r="E31" s="1">
        <v>94410.6</v>
      </c>
      <c r="F31" s="1">
        <v>88613.23</v>
      </c>
    </row>
    <row r="32" spans="1:6" x14ac:dyDescent="0.2">
      <c r="A32" t="s">
        <v>32</v>
      </c>
      <c r="B32" t="s">
        <v>116</v>
      </c>
      <c r="C32" t="s">
        <v>109</v>
      </c>
      <c r="D32" s="1">
        <v>0</v>
      </c>
      <c r="E32" s="1">
        <v>4781.26</v>
      </c>
      <c r="F32" s="1">
        <v>4482.8500000000004</v>
      </c>
    </row>
    <row r="33" spans="1:6" x14ac:dyDescent="0.2">
      <c r="A33" t="s">
        <v>32</v>
      </c>
      <c r="B33" t="s">
        <v>116</v>
      </c>
      <c r="C33" t="s">
        <v>8</v>
      </c>
      <c r="D33" s="1">
        <v>0</v>
      </c>
      <c r="E33" s="1">
        <v>3004</v>
      </c>
      <c r="F33" s="1">
        <v>2822.46</v>
      </c>
    </row>
    <row r="34" spans="1:6" x14ac:dyDescent="0.2">
      <c r="A34" t="s">
        <v>33</v>
      </c>
      <c r="B34" t="s">
        <v>117</v>
      </c>
      <c r="C34" t="s">
        <v>107</v>
      </c>
      <c r="D34" s="1">
        <v>0</v>
      </c>
      <c r="E34" s="1">
        <v>46688.01</v>
      </c>
      <c r="F34" s="1">
        <v>43540.06</v>
      </c>
    </row>
    <row r="35" spans="1:6" x14ac:dyDescent="0.2">
      <c r="A35" t="s">
        <v>33</v>
      </c>
      <c r="B35" t="s">
        <v>117</v>
      </c>
      <c r="C35" t="s">
        <v>108</v>
      </c>
      <c r="D35" s="1">
        <v>0</v>
      </c>
      <c r="E35" s="1">
        <v>81677.58</v>
      </c>
      <c r="F35" s="1">
        <v>76170.460000000006</v>
      </c>
    </row>
    <row r="36" spans="1:6" x14ac:dyDescent="0.2">
      <c r="A36" t="s">
        <v>33</v>
      </c>
      <c r="B36" t="s">
        <v>117</v>
      </c>
      <c r="C36" t="s">
        <v>109</v>
      </c>
      <c r="D36" s="1">
        <v>0</v>
      </c>
      <c r="E36" s="1">
        <v>10369.1</v>
      </c>
      <c r="F36" s="1">
        <v>9669.9599999999991</v>
      </c>
    </row>
    <row r="37" spans="1:6" x14ac:dyDescent="0.2">
      <c r="A37" t="s">
        <v>33</v>
      </c>
      <c r="B37" t="s">
        <v>117</v>
      </c>
      <c r="C37" t="s">
        <v>8</v>
      </c>
      <c r="D37" s="1">
        <v>0</v>
      </c>
      <c r="E37" s="1">
        <v>4133.28</v>
      </c>
      <c r="F37" s="1">
        <v>3854.6</v>
      </c>
    </row>
    <row r="38" spans="1:6" x14ac:dyDescent="0.2">
      <c r="A38" t="s">
        <v>34</v>
      </c>
      <c r="B38" t="s">
        <v>118</v>
      </c>
      <c r="C38" t="s">
        <v>107</v>
      </c>
      <c r="D38" s="1">
        <v>43.95</v>
      </c>
      <c r="E38" s="1">
        <v>37023.83</v>
      </c>
      <c r="F38" s="1">
        <v>36389.660000000003</v>
      </c>
    </row>
    <row r="39" spans="1:6" x14ac:dyDescent="0.2">
      <c r="A39" t="s">
        <v>34</v>
      </c>
      <c r="B39" t="s">
        <v>118</v>
      </c>
      <c r="C39" t="s">
        <v>108</v>
      </c>
      <c r="D39" s="1">
        <v>308.27999999999997</v>
      </c>
      <c r="E39" s="1">
        <v>230806.93</v>
      </c>
      <c r="F39" s="1">
        <v>227634.79</v>
      </c>
    </row>
    <row r="40" spans="1:6" x14ac:dyDescent="0.2">
      <c r="A40" t="s">
        <v>34</v>
      </c>
      <c r="B40" t="s">
        <v>118</v>
      </c>
      <c r="C40" t="s">
        <v>109</v>
      </c>
      <c r="D40" s="1">
        <v>0.65</v>
      </c>
      <c r="E40" s="1">
        <v>644.95000000000005</v>
      </c>
      <c r="F40" s="1">
        <v>634.63</v>
      </c>
    </row>
    <row r="41" spans="1:6" x14ac:dyDescent="0.2">
      <c r="A41" t="s">
        <v>34</v>
      </c>
      <c r="B41" t="s">
        <v>118</v>
      </c>
      <c r="C41" t="s">
        <v>8</v>
      </c>
      <c r="D41" s="1">
        <v>5.71</v>
      </c>
      <c r="E41" s="1">
        <v>1460.33</v>
      </c>
      <c r="F41" s="1">
        <v>1433.15</v>
      </c>
    </row>
    <row r="42" spans="1:6" x14ac:dyDescent="0.2">
      <c r="A42" t="s">
        <v>35</v>
      </c>
      <c r="B42" t="s">
        <v>119</v>
      </c>
      <c r="C42" t="s">
        <v>107</v>
      </c>
      <c r="D42" s="1">
        <v>0</v>
      </c>
      <c r="E42" s="1">
        <v>0</v>
      </c>
      <c r="F42" s="1">
        <v>0</v>
      </c>
    </row>
    <row r="43" spans="1:6" x14ac:dyDescent="0.2">
      <c r="A43" t="s">
        <v>35</v>
      </c>
      <c r="B43" t="s">
        <v>119</v>
      </c>
      <c r="C43" t="s">
        <v>108</v>
      </c>
      <c r="D43" s="1">
        <v>0</v>
      </c>
      <c r="E43" s="1">
        <v>0</v>
      </c>
      <c r="F43" s="1">
        <v>0</v>
      </c>
    </row>
    <row r="44" spans="1:6" x14ac:dyDescent="0.2">
      <c r="A44" t="s">
        <v>35</v>
      </c>
      <c r="B44" t="s">
        <v>119</v>
      </c>
      <c r="C44" t="s">
        <v>109</v>
      </c>
      <c r="D44" s="1">
        <v>0</v>
      </c>
      <c r="E44" s="1">
        <v>0</v>
      </c>
      <c r="F44" s="1">
        <v>0</v>
      </c>
    </row>
    <row r="45" spans="1:6" x14ac:dyDescent="0.2">
      <c r="A45" t="s">
        <v>35</v>
      </c>
      <c r="B45" t="s">
        <v>119</v>
      </c>
      <c r="C45" t="s">
        <v>8</v>
      </c>
      <c r="D45" s="1">
        <v>0</v>
      </c>
      <c r="E45" s="1">
        <v>0</v>
      </c>
      <c r="F45" s="1">
        <v>0</v>
      </c>
    </row>
    <row r="46" spans="1:6" x14ac:dyDescent="0.2">
      <c r="A46" t="s">
        <v>36</v>
      </c>
      <c r="B46" t="s">
        <v>120</v>
      </c>
      <c r="C46" t="s">
        <v>107</v>
      </c>
      <c r="D46" s="1">
        <v>0</v>
      </c>
      <c r="E46" s="1">
        <v>0</v>
      </c>
      <c r="F46" s="1">
        <v>0</v>
      </c>
    </row>
    <row r="47" spans="1:6" x14ac:dyDescent="0.2">
      <c r="A47" t="s">
        <v>36</v>
      </c>
      <c r="B47" t="s">
        <v>120</v>
      </c>
      <c r="C47" t="s">
        <v>108</v>
      </c>
      <c r="D47" s="1">
        <v>0</v>
      </c>
      <c r="E47" s="1">
        <v>0</v>
      </c>
      <c r="F47" s="1">
        <v>0</v>
      </c>
    </row>
    <row r="48" spans="1:6" x14ac:dyDescent="0.2">
      <c r="A48" t="s">
        <v>36</v>
      </c>
      <c r="B48" t="s">
        <v>120</v>
      </c>
      <c r="C48" t="s">
        <v>109</v>
      </c>
      <c r="D48" s="1">
        <v>0</v>
      </c>
      <c r="E48" s="1">
        <v>0</v>
      </c>
      <c r="F48" s="1">
        <v>0</v>
      </c>
    </row>
    <row r="49" spans="1:6" x14ac:dyDescent="0.2">
      <c r="A49" t="s">
        <v>36</v>
      </c>
      <c r="B49" t="s">
        <v>120</v>
      </c>
      <c r="C49" t="s">
        <v>8</v>
      </c>
      <c r="D49" s="1">
        <v>0</v>
      </c>
      <c r="E49" s="1">
        <v>0</v>
      </c>
      <c r="F49" s="1">
        <v>0</v>
      </c>
    </row>
    <row r="50" spans="1:6" x14ac:dyDescent="0.2">
      <c r="A50" t="s">
        <v>37</v>
      </c>
      <c r="B50" t="s">
        <v>121</v>
      </c>
      <c r="C50" t="s">
        <v>107</v>
      </c>
      <c r="D50" s="1">
        <v>0</v>
      </c>
      <c r="E50" s="1">
        <v>33227.99</v>
      </c>
      <c r="F50" s="1">
        <v>32484.1</v>
      </c>
    </row>
    <row r="51" spans="1:6" x14ac:dyDescent="0.2">
      <c r="A51" t="s">
        <v>37</v>
      </c>
      <c r="B51" t="s">
        <v>121</v>
      </c>
      <c r="C51" t="s">
        <v>108</v>
      </c>
      <c r="D51" s="1">
        <v>0</v>
      </c>
      <c r="E51" s="1">
        <v>6454.19</v>
      </c>
      <c r="F51" s="1">
        <v>6309.69</v>
      </c>
    </row>
    <row r="52" spans="1:6" x14ac:dyDescent="0.2">
      <c r="A52" t="s">
        <v>37</v>
      </c>
      <c r="B52" t="s">
        <v>121</v>
      </c>
      <c r="C52" t="s">
        <v>109</v>
      </c>
      <c r="D52" s="1">
        <v>0</v>
      </c>
      <c r="E52" s="1">
        <v>31069.09</v>
      </c>
      <c r="F52" s="1">
        <v>30373.54</v>
      </c>
    </row>
    <row r="53" spans="1:6" x14ac:dyDescent="0.2">
      <c r="A53" t="s">
        <v>37</v>
      </c>
      <c r="B53" t="s">
        <v>121</v>
      </c>
      <c r="C53" t="s">
        <v>8</v>
      </c>
      <c r="D53" s="1">
        <v>0</v>
      </c>
      <c r="E53" s="1">
        <v>161.03</v>
      </c>
      <c r="F53" s="1">
        <v>157.41999999999999</v>
      </c>
    </row>
    <row r="54" spans="1:6" x14ac:dyDescent="0.2">
      <c r="A54" t="s">
        <v>38</v>
      </c>
      <c r="B54" t="s">
        <v>122</v>
      </c>
      <c r="C54" t="s">
        <v>107</v>
      </c>
      <c r="D54" s="1">
        <v>0</v>
      </c>
      <c r="E54" s="1">
        <v>0</v>
      </c>
      <c r="F54" s="1">
        <v>0</v>
      </c>
    </row>
    <row r="55" spans="1:6" x14ac:dyDescent="0.2">
      <c r="A55" t="s">
        <v>38</v>
      </c>
      <c r="B55" t="s">
        <v>122</v>
      </c>
      <c r="C55" t="s">
        <v>108</v>
      </c>
      <c r="D55" s="1">
        <v>0</v>
      </c>
      <c r="E55" s="1">
        <v>0</v>
      </c>
      <c r="F55" s="1">
        <v>0</v>
      </c>
    </row>
    <row r="56" spans="1:6" x14ac:dyDescent="0.2">
      <c r="A56" t="s">
        <v>38</v>
      </c>
      <c r="B56" t="s">
        <v>122</v>
      </c>
      <c r="C56" t="s">
        <v>109</v>
      </c>
      <c r="D56" s="1">
        <v>0</v>
      </c>
      <c r="E56" s="1">
        <v>0</v>
      </c>
      <c r="F56" s="1">
        <v>0</v>
      </c>
    </row>
    <row r="57" spans="1:6" x14ac:dyDescent="0.2">
      <c r="A57" t="s">
        <v>38</v>
      </c>
      <c r="B57" t="s">
        <v>122</v>
      </c>
      <c r="C57" t="s">
        <v>8</v>
      </c>
      <c r="D57" s="1">
        <v>0</v>
      </c>
      <c r="E57" s="1">
        <v>0</v>
      </c>
      <c r="F57" s="1">
        <v>0</v>
      </c>
    </row>
    <row r="58" spans="1:6" x14ac:dyDescent="0.2">
      <c r="A58" t="s">
        <v>39</v>
      </c>
      <c r="B58" t="s">
        <v>123</v>
      </c>
      <c r="C58" t="s">
        <v>107</v>
      </c>
      <c r="D58" s="1">
        <v>0</v>
      </c>
      <c r="E58" s="1">
        <v>9465.92</v>
      </c>
      <c r="F58" s="1">
        <v>9254</v>
      </c>
    </row>
    <row r="59" spans="1:6" x14ac:dyDescent="0.2">
      <c r="A59" t="s">
        <v>39</v>
      </c>
      <c r="B59" t="s">
        <v>123</v>
      </c>
      <c r="C59" t="s">
        <v>108</v>
      </c>
      <c r="D59" s="1">
        <v>0</v>
      </c>
      <c r="E59" s="1">
        <v>19596.57</v>
      </c>
      <c r="F59" s="1">
        <v>19157.86</v>
      </c>
    </row>
    <row r="60" spans="1:6" x14ac:dyDescent="0.2">
      <c r="A60" t="s">
        <v>39</v>
      </c>
      <c r="B60" t="s">
        <v>123</v>
      </c>
      <c r="C60" t="s">
        <v>109</v>
      </c>
      <c r="D60" s="1">
        <v>0</v>
      </c>
      <c r="E60" s="1">
        <v>2301.15</v>
      </c>
      <c r="F60" s="1">
        <v>2249.63</v>
      </c>
    </row>
    <row r="61" spans="1:6" x14ac:dyDescent="0.2">
      <c r="A61" t="s">
        <v>39</v>
      </c>
      <c r="B61" t="s">
        <v>123</v>
      </c>
      <c r="C61" t="s">
        <v>8</v>
      </c>
      <c r="D61" s="1">
        <v>0</v>
      </c>
      <c r="E61" s="1">
        <v>606.77</v>
      </c>
      <c r="F61" s="1">
        <v>593.17999999999995</v>
      </c>
    </row>
    <row r="62" spans="1:6" x14ac:dyDescent="0.2">
      <c r="A62" t="s">
        <v>39</v>
      </c>
      <c r="B62" t="s">
        <v>124</v>
      </c>
    </row>
    <row r="63" spans="1:6" x14ac:dyDescent="0.2">
      <c r="A63" t="s">
        <v>40</v>
      </c>
      <c r="B63" t="s">
        <v>125</v>
      </c>
      <c r="C63" t="s">
        <v>107</v>
      </c>
      <c r="D63" s="1">
        <v>0</v>
      </c>
      <c r="E63" s="1">
        <v>0</v>
      </c>
      <c r="F63" s="1">
        <v>0</v>
      </c>
    </row>
    <row r="64" spans="1:6" x14ac:dyDescent="0.2">
      <c r="A64" t="s">
        <v>40</v>
      </c>
      <c r="B64" t="s">
        <v>125</v>
      </c>
      <c r="C64" t="s">
        <v>108</v>
      </c>
      <c r="D64" s="1">
        <v>0</v>
      </c>
      <c r="E64" s="1">
        <v>0</v>
      </c>
      <c r="F64" s="1">
        <v>0</v>
      </c>
    </row>
    <row r="65" spans="1:6" x14ac:dyDescent="0.2">
      <c r="A65" t="s">
        <v>40</v>
      </c>
      <c r="B65" t="s">
        <v>125</v>
      </c>
      <c r="C65" t="s">
        <v>109</v>
      </c>
      <c r="D65" s="1">
        <v>0</v>
      </c>
      <c r="E65" s="1">
        <v>0</v>
      </c>
      <c r="F65" s="1">
        <v>0</v>
      </c>
    </row>
    <row r="66" spans="1:6" x14ac:dyDescent="0.2">
      <c r="A66" t="s">
        <v>40</v>
      </c>
      <c r="B66" t="s">
        <v>125</v>
      </c>
      <c r="C66" t="s">
        <v>8</v>
      </c>
      <c r="D66" s="1">
        <v>0</v>
      </c>
      <c r="E66" s="1">
        <v>0</v>
      </c>
      <c r="F66" s="1">
        <v>0</v>
      </c>
    </row>
    <row r="67" spans="1:6" x14ac:dyDescent="0.2">
      <c r="A67" t="s">
        <v>41</v>
      </c>
      <c r="B67" t="s">
        <v>126</v>
      </c>
      <c r="C67" t="s">
        <v>107</v>
      </c>
      <c r="D67" s="1">
        <v>0</v>
      </c>
      <c r="E67" s="1">
        <v>50.59</v>
      </c>
      <c r="F67" s="1">
        <v>47.57</v>
      </c>
    </row>
    <row r="68" spans="1:6" x14ac:dyDescent="0.2">
      <c r="A68" t="s">
        <v>41</v>
      </c>
      <c r="B68" t="s">
        <v>126</v>
      </c>
      <c r="C68" t="s">
        <v>108</v>
      </c>
      <c r="D68" s="1">
        <v>0</v>
      </c>
      <c r="E68" s="1">
        <v>586.79999999999995</v>
      </c>
      <c r="F68" s="1">
        <v>551.76</v>
      </c>
    </row>
    <row r="69" spans="1:6" x14ac:dyDescent="0.2">
      <c r="A69" t="s">
        <v>41</v>
      </c>
      <c r="B69" t="s">
        <v>126</v>
      </c>
      <c r="C69" t="s">
        <v>109</v>
      </c>
      <c r="D69" s="1">
        <v>0</v>
      </c>
      <c r="E69" s="1">
        <v>20.2</v>
      </c>
      <c r="F69" s="1">
        <v>19</v>
      </c>
    </row>
    <row r="70" spans="1:6" x14ac:dyDescent="0.2">
      <c r="A70" t="s">
        <v>41</v>
      </c>
      <c r="B70" t="s">
        <v>126</v>
      </c>
      <c r="C70" t="s">
        <v>8</v>
      </c>
      <c r="D70" s="1">
        <v>0</v>
      </c>
      <c r="E70" s="1">
        <v>60.85</v>
      </c>
      <c r="F70" s="1">
        <v>57.22</v>
      </c>
    </row>
    <row r="71" spans="1:6" x14ac:dyDescent="0.2">
      <c r="A71" t="s">
        <v>42</v>
      </c>
      <c r="B71" t="s">
        <v>127</v>
      </c>
      <c r="C71" t="s">
        <v>107</v>
      </c>
      <c r="D71" s="1">
        <v>0</v>
      </c>
      <c r="E71" s="1">
        <v>0</v>
      </c>
      <c r="F71" s="1">
        <v>0</v>
      </c>
    </row>
    <row r="72" spans="1:6" x14ac:dyDescent="0.2">
      <c r="A72" t="s">
        <v>42</v>
      </c>
      <c r="B72" t="s">
        <v>127</v>
      </c>
      <c r="C72" t="s">
        <v>108</v>
      </c>
      <c r="D72" s="1">
        <v>0</v>
      </c>
      <c r="E72" s="1">
        <v>0</v>
      </c>
      <c r="F72" s="1">
        <v>0</v>
      </c>
    </row>
    <row r="73" spans="1:6" x14ac:dyDescent="0.2">
      <c r="A73" t="s">
        <v>42</v>
      </c>
      <c r="B73" t="s">
        <v>127</v>
      </c>
      <c r="C73" t="s">
        <v>109</v>
      </c>
      <c r="D73" s="1">
        <v>0</v>
      </c>
      <c r="E73" s="1">
        <v>0</v>
      </c>
      <c r="F73" s="1">
        <v>0</v>
      </c>
    </row>
    <row r="74" spans="1:6" x14ac:dyDescent="0.2">
      <c r="A74" t="s">
        <v>42</v>
      </c>
      <c r="B74" t="s">
        <v>127</v>
      </c>
      <c r="C74" t="s">
        <v>8</v>
      </c>
      <c r="D74" s="1">
        <v>0</v>
      </c>
      <c r="E74" s="1">
        <v>0</v>
      </c>
      <c r="F74" s="1">
        <v>0</v>
      </c>
    </row>
    <row r="75" spans="1:6" x14ac:dyDescent="0.2">
      <c r="A75" t="s">
        <v>43</v>
      </c>
      <c r="B75" t="s">
        <v>128</v>
      </c>
      <c r="C75" t="s">
        <v>107</v>
      </c>
      <c r="D75" s="1">
        <v>0</v>
      </c>
      <c r="E75" s="1">
        <v>0</v>
      </c>
      <c r="F75" s="1">
        <v>0</v>
      </c>
    </row>
    <row r="76" spans="1:6" x14ac:dyDescent="0.2">
      <c r="A76" t="s">
        <v>43</v>
      </c>
      <c r="B76" t="s">
        <v>128</v>
      </c>
      <c r="C76" t="s">
        <v>108</v>
      </c>
      <c r="D76" s="1">
        <v>0</v>
      </c>
      <c r="E76" s="1">
        <v>0</v>
      </c>
      <c r="F76" s="1">
        <v>0</v>
      </c>
    </row>
    <row r="77" spans="1:6" x14ac:dyDescent="0.2">
      <c r="A77" t="s">
        <v>43</v>
      </c>
      <c r="B77" t="s">
        <v>128</v>
      </c>
      <c r="C77" t="s">
        <v>109</v>
      </c>
      <c r="D77" s="1">
        <v>0</v>
      </c>
      <c r="E77" s="1">
        <v>0</v>
      </c>
      <c r="F77" s="1">
        <v>0</v>
      </c>
    </row>
    <row r="78" spans="1:6" x14ac:dyDescent="0.2">
      <c r="A78" t="s">
        <v>43</v>
      </c>
      <c r="B78" t="s">
        <v>128</v>
      </c>
      <c r="C78" t="s">
        <v>8</v>
      </c>
      <c r="D78" s="1">
        <v>0</v>
      </c>
      <c r="E78" s="1">
        <v>0</v>
      </c>
      <c r="F78" s="1">
        <v>0</v>
      </c>
    </row>
    <row r="79" spans="1:6" x14ac:dyDescent="0.2">
      <c r="A79" t="s">
        <v>91</v>
      </c>
      <c r="B79" t="s">
        <v>129</v>
      </c>
      <c r="C79" t="s">
        <v>107</v>
      </c>
      <c r="D79" s="1">
        <v>0</v>
      </c>
      <c r="E79" s="1">
        <v>21271.34</v>
      </c>
      <c r="F79" s="1">
        <v>21096.21</v>
      </c>
    </row>
    <row r="80" spans="1:6" x14ac:dyDescent="0.2">
      <c r="A80" t="s">
        <v>91</v>
      </c>
      <c r="B80" t="s">
        <v>129</v>
      </c>
      <c r="C80" t="s">
        <v>108</v>
      </c>
      <c r="D80" s="1">
        <v>0</v>
      </c>
      <c r="E80" s="1">
        <v>98172.12</v>
      </c>
      <c r="F80" s="1">
        <v>98639.01</v>
      </c>
    </row>
    <row r="81" spans="1:6" x14ac:dyDescent="0.2">
      <c r="A81" t="s">
        <v>91</v>
      </c>
      <c r="B81" t="s">
        <v>129</v>
      </c>
      <c r="C81" t="s">
        <v>109</v>
      </c>
      <c r="D81" s="1">
        <v>0</v>
      </c>
      <c r="E81" s="1">
        <v>1889.2</v>
      </c>
      <c r="F81" s="1">
        <v>1834.14</v>
      </c>
    </row>
    <row r="82" spans="1:6" x14ac:dyDescent="0.2">
      <c r="A82" t="s">
        <v>91</v>
      </c>
      <c r="B82" t="s">
        <v>129</v>
      </c>
      <c r="C82" t="s">
        <v>8</v>
      </c>
      <c r="D82" s="1">
        <v>0</v>
      </c>
      <c r="E82" s="1">
        <v>1595.65</v>
      </c>
      <c r="F82" s="1">
        <v>1567.36</v>
      </c>
    </row>
    <row r="83" spans="1:6" x14ac:dyDescent="0.2">
      <c r="A83" t="s">
        <v>45</v>
      </c>
      <c r="B83" t="s">
        <v>130</v>
      </c>
      <c r="C83" t="s">
        <v>107</v>
      </c>
      <c r="D83" s="1">
        <v>0</v>
      </c>
      <c r="E83" s="1">
        <v>24730.87</v>
      </c>
      <c r="F83" s="1">
        <v>25087.1</v>
      </c>
    </row>
    <row r="84" spans="1:6" x14ac:dyDescent="0.2">
      <c r="A84" t="s">
        <v>45</v>
      </c>
      <c r="B84" t="s">
        <v>130</v>
      </c>
      <c r="C84" t="s">
        <v>108</v>
      </c>
      <c r="D84" s="1">
        <v>0</v>
      </c>
      <c r="E84" s="1">
        <v>77028.990000000005</v>
      </c>
      <c r="F84" s="1">
        <v>78138.559999999998</v>
      </c>
    </row>
    <row r="85" spans="1:6" x14ac:dyDescent="0.2">
      <c r="A85" t="s">
        <v>45</v>
      </c>
      <c r="B85" t="s">
        <v>130</v>
      </c>
      <c r="C85" t="s">
        <v>109</v>
      </c>
      <c r="D85" s="1">
        <v>0</v>
      </c>
      <c r="E85" s="1">
        <v>4023.1</v>
      </c>
      <c r="F85" s="1">
        <v>4081.05</v>
      </c>
    </row>
    <row r="86" spans="1:6" x14ac:dyDescent="0.2">
      <c r="A86" t="s">
        <v>45</v>
      </c>
      <c r="B86" t="s">
        <v>130</v>
      </c>
      <c r="C86" t="s">
        <v>8</v>
      </c>
      <c r="D86" s="1">
        <v>0</v>
      </c>
      <c r="E86" s="1">
        <v>2084.6999999999998</v>
      </c>
      <c r="F86" s="1">
        <v>2114.73</v>
      </c>
    </row>
    <row r="87" spans="1:6" x14ac:dyDescent="0.2">
      <c r="A87" t="s">
        <v>47</v>
      </c>
      <c r="B87" t="s">
        <v>131</v>
      </c>
      <c r="C87" t="s">
        <v>107</v>
      </c>
      <c r="D87" s="1">
        <v>0</v>
      </c>
      <c r="E87" s="1">
        <v>17690.080000000002</v>
      </c>
      <c r="F87" s="1">
        <v>17922.18</v>
      </c>
    </row>
    <row r="88" spans="1:6" x14ac:dyDescent="0.2">
      <c r="A88" t="s">
        <v>47</v>
      </c>
      <c r="B88" t="s">
        <v>131</v>
      </c>
      <c r="C88" t="s">
        <v>108</v>
      </c>
      <c r="D88" s="1">
        <v>0</v>
      </c>
      <c r="E88" s="1">
        <v>81504.38</v>
      </c>
      <c r="F88" s="1">
        <v>82590.55</v>
      </c>
    </row>
    <row r="89" spans="1:6" x14ac:dyDescent="0.2">
      <c r="A89" t="s">
        <v>47</v>
      </c>
      <c r="B89" t="s">
        <v>131</v>
      </c>
      <c r="C89" t="s">
        <v>109</v>
      </c>
      <c r="D89" s="1">
        <v>0</v>
      </c>
      <c r="E89" s="1">
        <v>1360.91</v>
      </c>
      <c r="F89" s="1">
        <v>1370.18</v>
      </c>
    </row>
    <row r="90" spans="1:6" x14ac:dyDescent="0.2">
      <c r="A90" t="s">
        <v>47</v>
      </c>
      <c r="B90" t="s">
        <v>131</v>
      </c>
      <c r="C90" t="s">
        <v>8</v>
      </c>
      <c r="D90" s="1">
        <v>0</v>
      </c>
      <c r="E90" s="1">
        <v>1243.75</v>
      </c>
      <c r="F90" s="1">
        <v>1255.8699999999999</v>
      </c>
    </row>
    <row r="91" spans="1:6" x14ac:dyDescent="0.2">
      <c r="A91" t="s">
        <v>48</v>
      </c>
      <c r="B91" t="s">
        <v>132</v>
      </c>
      <c r="C91" t="s">
        <v>107</v>
      </c>
      <c r="D91" s="1">
        <v>0</v>
      </c>
      <c r="E91" s="1">
        <v>6859.9</v>
      </c>
      <c r="F91" s="1">
        <v>6958.72</v>
      </c>
    </row>
    <row r="92" spans="1:6" x14ac:dyDescent="0.2">
      <c r="A92" t="s">
        <v>48</v>
      </c>
      <c r="B92" t="s">
        <v>132</v>
      </c>
      <c r="C92" t="s">
        <v>108</v>
      </c>
      <c r="D92" s="1">
        <v>0</v>
      </c>
      <c r="E92" s="1">
        <v>3612.38</v>
      </c>
      <c r="F92" s="1">
        <v>3664.42</v>
      </c>
    </row>
    <row r="93" spans="1:6" x14ac:dyDescent="0.2">
      <c r="A93" t="s">
        <v>48</v>
      </c>
      <c r="B93" t="s">
        <v>132</v>
      </c>
      <c r="C93" t="s">
        <v>109</v>
      </c>
      <c r="D93" s="1">
        <v>0</v>
      </c>
      <c r="E93" s="1">
        <v>1382.66</v>
      </c>
      <c r="F93" s="1">
        <v>1402.58</v>
      </c>
    </row>
    <row r="94" spans="1:6" x14ac:dyDescent="0.2">
      <c r="A94" t="s">
        <v>48</v>
      </c>
      <c r="B94" t="s">
        <v>132</v>
      </c>
      <c r="C94" t="s">
        <v>8</v>
      </c>
      <c r="D94" s="1">
        <v>0</v>
      </c>
      <c r="E94" s="1">
        <v>413.33</v>
      </c>
      <c r="F94" s="1">
        <v>419.28</v>
      </c>
    </row>
    <row r="95" spans="1:6" x14ac:dyDescent="0.2">
      <c r="A95" t="s">
        <v>49</v>
      </c>
      <c r="B95" t="s">
        <v>133</v>
      </c>
      <c r="C95" t="s">
        <v>107</v>
      </c>
      <c r="D95" s="1">
        <v>0</v>
      </c>
      <c r="E95" s="1">
        <v>0</v>
      </c>
      <c r="F95" s="1">
        <v>0</v>
      </c>
    </row>
    <row r="96" spans="1:6" x14ac:dyDescent="0.2">
      <c r="A96" t="s">
        <v>49</v>
      </c>
      <c r="B96" t="s">
        <v>133</v>
      </c>
      <c r="C96" t="s">
        <v>108</v>
      </c>
      <c r="D96" s="1">
        <v>0</v>
      </c>
      <c r="E96" s="1">
        <v>0</v>
      </c>
      <c r="F96" s="1">
        <v>0</v>
      </c>
    </row>
    <row r="97" spans="1:6" x14ac:dyDescent="0.2">
      <c r="A97" t="s">
        <v>49</v>
      </c>
      <c r="B97" t="s">
        <v>133</v>
      </c>
      <c r="C97" t="s">
        <v>109</v>
      </c>
      <c r="D97" s="1">
        <v>0</v>
      </c>
      <c r="E97" s="1">
        <v>0</v>
      </c>
      <c r="F97" s="1">
        <v>0</v>
      </c>
    </row>
    <row r="98" spans="1:6" x14ac:dyDescent="0.2">
      <c r="A98" t="s">
        <v>49</v>
      </c>
      <c r="B98" t="s">
        <v>133</v>
      </c>
      <c r="C98" t="s">
        <v>8</v>
      </c>
      <c r="D98" s="1">
        <v>0</v>
      </c>
      <c r="E98" s="1">
        <v>0</v>
      </c>
      <c r="F98" s="1">
        <v>0</v>
      </c>
    </row>
    <row r="99" spans="1:6" x14ac:dyDescent="0.2">
      <c r="A99" t="s">
        <v>50</v>
      </c>
      <c r="B99" t="s">
        <v>134</v>
      </c>
      <c r="C99" t="s">
        <v>107</v>
      </c>
      <c r="D99" s="1">
        <v>0</v>
      </c>
      <c r="E99" s="1">
        <v>0</v>
      </c>
      <c r="F99" s="1">
        <v>0</v>
      </c>
    </row>
    <row r="100" spans="1:6" x14ac:dyDescent="0.2">
      <c r="A100" t="s">
        <v>50</v>
      </c>
      <c r="B100" t="s">
        <v>134</v>
      </c>
      <c r="C100" t="s">
        <v>108</v>
      </c>
      <c r="D100" s="1">
        <v>0</v>
      </c>
      <c r="E100" s="1">
        <v>0</v>
      </c>
      <c r="F100" s="1">
        <v>0</v>
      </c>
    </row>
    <row r="101" spans="1:6" x14ac:dyDescent="0.2">
      <c r="A101" t="s">
        <v>50</v>
      </c>
      <c r="B101" t="s">
        <v>134</v>
      </c>
      <c r="C101" t="s">
        <v>109</v>
      </c>
      <c r="D101" s="1">
        <v>0</v>
      </c>
      <c r="E101" s="1">
        <v>0</v>
      </c>
      <c r="F101" s="1">
        <v>0</v>
      </c>
    </row>
    <row r="102" spans="1:6" x14ac:dyDescent="0.2">
      <c r="A102" t="s">
        <v>50</v>
      </c>
      <c r="B102" t="s">
        <v>134</v>
      </c>
      <c r="C102" t="s">
        <v>8</v>
      </c>
      <c r="D102" s="1">
        <v>0</v>
      </c>
      <c r="E102" s="1">
        <v>0</v>
      </c>
      <c r="F102" s="1">
        <v>0</v>
      </c>
    </row>
    <row r="103" spans="1:6" x14ac:dyDescent="0.2">
      <c r="A103" t="s">
        <v>52</v>
      </c>
      <c r="B103" t="s">
        <v>135</v>
      </c>
      <c r="C103" t="s">
        <v>107</v>
      </c>
      <c r="D103" s="1">
        <v>0</v>
      </c>
      <c r="E103" s="1">
        <v>0</v>
      </c>
      <c r="F103" s="1">
        <v>0</v>
      </c>
    </row>
    <row r="104" spans="1:6" x14ac:dyDescent="0.2">
      <c r="A104" t="s">
        <v>52</v>
      </c>
      <c r="B104" t="s">
        <v>135</v>
      </c>
      <c r="C104" t="s">
        <v>108</v>
      </c>
      <c r="D104" s="1">
        <v>0</v>
      </c>
      <c r="E104" s="1">
        <v>0</v>
      </c>
      <c r="F104" s="1">
        <v>0</v>
      </c>
    </row>
    <row r="105" spans="1:6" x14ac:dyDescent="0.2">
      <c r="A105" t="s">
        <v>52</v>
      </c>
      <c r="B105" t="s">
        <v>135</v>
      </c>
      <c r="C105" t="s">
        <v>109</v>
      </c>
      <c r="D105" s="1">
        <v>0</v>
      </c>
      <c r="E105" s="1">
        <v>0</v>
      </c>
      <c r="F105" s="1">
        <v>0</v>
      </c>
    </row>
    <row r="106" spans="1:6" x14ac:dyDescent="0.2">
      <c r="A106" t="s">
        <v>52</v>
      </c>
      <c r="B106" t="s">
        <v>135</v>
      </c>
      <c r="C106" t="s">
        <v>8</v>
      </c>
      <c r="D106" s="1">
        <v>0</v>
      </c>
      <c r="E106" s="1">
        <v>0</v>
      </c>
      <c r="F106" s="1">
        <v>0</v>
      </c>
    </row>
    <row r="107" spans="1:6" x14ac:dyDescent="0.2">
      <c r="A107" t="s">
        <v>53</v>
      </c>
      <c r="B107" t="s">
        <v>136</v>
      </c>
      <c r="C107" t="s">
        <v>107</v>
      </c>
      <c r="D107" s="1">
        <v>0</v>
      </c>
      <c r="E107" s="1">
        <v>0</v>
      </c>
      <c r="F107" s="1">
        <v>0</v>
      </c>
    </row>
    <row r="108" spans="1:6" x14ac:dyDescent="0.2">
      <c r="A108" t="s">
        <v>53</v>
      </c>
      <c r="B108" t="s">
        <v>136</v>
      </c>
      <c r="C108" t="s">
        <v>108</v>
      </c>
      <c r="D108" s="1">
        <v>0</v>
      </c>
      <c r="E108" s="1">
        <v>0</v>
      </c>
      <c r="F108" s="1">
        <v>0</v>
      </c>
    </row>
    <row r="109" spans="1:6" x14ac:dyDescent="0.2">
      <c r="A109" t="s">
        <v>53</v>
      </c>
      <c r="B109" t="s">
        <v>136</v>
      </c>
      <c r="C109" t="s">
        <v>109</v>
      </c>
      <c r="D109" s="1">
        <v>0</v>
      </c>
      <c r="E109" s="1">
        <v>0</v>
      </c>
      <c r="F109" s="1">
        <v>0</v>
      </c>
    </row>
    <row r="110" spans="1:6" x14ac:dyDescent="0.2">
      <c r="A110" t="s">
        <v>53</v>
      </c>
      <c r="B110" t="s">
        <v>136</v>
      </c>
      <c r="C110" t="s">
        <v>8</v>
      </c>
      <c r="D110" s="1">
        <v>0</v>
      </c>
      <c r="E110" s="1">
        <v>0</v>
      </c>
      <c r="F110" s="1">
        <v>0</v>
      </c>
    </row>
    <row r="111" spans="1:6" x14ac:dyDescent="0.2">
      <c r="A111" t="s">
        <v>54</v>
      </c>
      <c r="B111" t="s">
        <v>137</v>
      </c>
      <c r="C111" t="s">
        <v>107</v>
      </c>
      <c r="D111" s="1">
        <v>0</v>
      </c>
      <c r="E111" s="1">
        <v>179.42</v>
      </c>
      <c r="F111" s="1">
        <v>174.64</v>
      </c>
    </row>
    <row r="112" spans="1:6" x14ac:dyDescent="0.2">
      <c r="A112" t="s">
        <v>54</v>
      </c>
      <c r="B112" t="s">
        <v>137</v>
      </c>
      <c r="C112" t="s">
        <v>108</v>
      </c>
      <c r="D112" s="1">
        <v>0</v>
      </c>
      <c r="E112" s="1">
        <v>2486.12</v>
      </c>
      <c r="F112" s="1">
        <v>2454.4699999999998</v>
      </c>
    </row>
    <row r="113" spans="1:6" x14ac:dyDescent="0.2">
      <c r="A113" t="s">
        <v>54</v>
      </c>
      <c r="B113" t="s">
        <v>137</v>
      </c>
      <c r="C113" t="s">
        <v>109</v>
      </c>
      <c r="D113" s="1">
        <v>0</v>
      </c>
      <c r="E113" s="1">
        <v>207.14</v>
      </c>
      <c r="F113" s="1">
        <v>201.6</v>
      </c>
    </row>
    <row r="114" spans="1:6" x14ac:dyDescent="0.2">
      <c r="A114" t="s">
        <v>54</v>
      </c>
      <c r="B114" t="s">
        <v>137</v>
      </c>
      <c r="C114" t="s">
        <v>8</v>
      </c>
      <c r="D114" s="1">
        <v>0</v>
      </c>
      <c r="E114" s="1">
        <v>344.51</v>
      </c>
      <c r="F114" s="1">
        <v>338.05</v>
      </c>
    </row>
    <row r="115" spans="1:6" x14ac:dyDescent="0.2">
      <c r="A115" t="s">
        <v>99</v>
      </c>
      <c r="B115" t="s">
        <v>138</v>
      </c>
      <c r="C115" t="s">
        <v>107</v>
      </c>
      <c r="D115" s="1">
        <v>0</v>
      </c>
      <c r="E115" s="1">
        <v>2100.02</v>
      </c>
      <c r="F115" s="1">
        <v>2087.29</v>
      </c>
    </row>
    <row r="116" spans="1:6" x14ac:dyDescent="0.2">
      <c r="A116" t="s">
        <v>99</v>
      </c>
      <c r="B116" t="s">
        <v>138</v>
      </c>
      <c r="C116" t="s">
        <v>108</v>
      </c>
      <c r="D116" s="1">
        <v>0</v>
      </c>
      <c r="E116" s="1">
        <v>25315.05</v>
      </c>
      <c r="F116" s="1">
        <v>25161.56</v>
      </c>
    </row>
    <row r="117" spans="1:6" x14ac:dyDescent="0.2">
      <c r="A117" t="s">
        <v>99</v>
      </c>
      <c r="B117" t="s">
        <v>138</v>
      </c>
      <c r="C117" t="s">
        <v>109</v>
      </c>
      <c r="D117" s="1">
        <v>0</v>
      </c>
      <c r="E117" s="1">
        <v>468.93</v>
      </c>
      <c r="F117" s="1">
        <v>466.09</v>
      </c>
    </row>
    <row r="118" spans="1:6" x14ac:dyDescent="0.2">
      <c r="A118" t="s">
        <v>99</v>
      </c>
      <c r="B118" t="s">
        <v>138</v>
      </c>
      <c r="C118" t="s">
        <v>8</v>
      </c>
      <c r="D118" s="1">
        <v>0</v>
      </c>
      <c r="E118" s="1">
        <v>274.94</v>
      </c>
      <c r="F118" s="1">
        <v>273.27</v>
      </c>
    </row>
    <row r="119" spans="1:6" x14ac:dyDescent="0.2">
      <c r="A119" t="s">
        <v>55</v>
      </c>
      <c r="B119" t="s">
        <v>139</v>
      </c>
      <c r="C119" t="s">
        <v>107</v>
      </c>
      <c r="D119" s="1">
        <v>0</v>
      </c>
      <c r="E119" s="1">
        <v>0</v>
      </c>
      <c r="F119" s="1">
        <v>0</v>
      </c>
    </row>
    <row r="120" spans="1:6" x14ac:dyDescent="0.2">
      <c r="A120" t="s">
        <v>55</v>
      </c>
      <c r="B120" t="s">
        <v>139</v>
      </c>
      <c r="C120" t="s">
        <v>108</v>
      </c>
      <c r="D120" s="1">
        <v>0</v>
      </c>
      <c r="E120" s="1">
        <v>0</v>
      </c>
      <c r="F120" s="1">
        <v>0</v>
      </c>
    </row>
    <row r="121" spans="1:6" x14ac:dyDescent="0.2">
      <c r="A121" t="s">
        <v>55</v>
      </c>
      <c r="B121" t="s">
        <v>139</v>
      </c>
      <c r="C121" t="s">
        <v>109</v>
      </c>
      <c r="D121" s="1">
        <v>0</v>
      </c>
      <c r="E121" s="1">
        <v>0</v>
      </c>
      <c r="F121" s="1">
        <v>0</v>
      </c>
    </row>
    <row r="122" spans="1:6" x14ac:dyDescent="0.2">
      <c r="A122" t="s">
        <v>55</v>
      </c>
      <c r="B122" t="s">
        <v>139</v>
      </c>
      <c r="C122" t="s">
        <v>8</v>
      </c>
      <c r="D122" s="1">
        <v>0</v>
      </c>
      <c r="E122" s="1">
        <v>0</v>
      </c>
      <c r="F122" s="1">
        <v>0</v>
      </c>
    </row>
    <row r="123" spans="1:6" x14ac:dyDescent="0.2">
      <c r="A123" t="s">
        <v>57</v>
      </c>
      <c r="B123" t="s">
        <v>140</v>
      </c>
      <c r="C123" t="s">
        <v>107</v>
      </c>
      <c r="D123" s="1">
        <v>0</v>
      </c>
      <c r="E123" s="1">
        <v>84721.16</v>
      </c>
      <c r="F123" s="1">
        <v>85745.78</v>
      </c>
    </row>
    <row r="124" spans="1:6" x14ac:dyDescent="0.2">
      <c r="A124" t="s">
        <v>57</v>
      </c>
      <c r="B124" t="s">
        <v>140</v>
      </c>
      <c r="C124" t="s">
        <v>108</v>
      </c>
      <c r="D124" s="1">
        <v>0</v>
      </c>
      <c r="E124" s="1">
        <v>301138.83</v>
      </c>
      <c r="F124" s="1">
        <v>304729.52</v>
      </c>
    </row>
    <row r="125" spans="1:6" x14ac:dyDescent="0.2">
      <c r="A125" t="s">
        <v>57</v>
      </c>
      <c r="B125" t="s">
        <v>140</v>
      </c>
      <c r="C125" t="s">
        <v>109</v>
      </c>
      <c r="D125" s="1">
        <v>0</v>
      </c>
      <c r="E125" s="1">
        <v>54502.89</v>
      </c>
      <c r="F125" s="1">
        <v>55236.22</v>
      </c>
    </row>
    <row r="126" spans="1:6" x14ac:dyDescent="0.2">
      <c r="A126" t="s">
        <v>57</v>
      </c>
      <c r="B126" t="s">
        <v>140</v>
      </c>
      <c r="C126" t="s">
        <v>8</v>
      </c>
      <c r="D126" s="1">
        <v>0</v>
      </c>
      <c r="E126" s="1">
        <v>6381.75</v>
      </c>
      <c r="F126" s="1">
        <v>6459.56</v>
      </c>
    </row>
    <row r="127" spans="1:6" x14ac:dyDescent="0.2">
      <c r="A127" t="s">
        <v>61</v>
      </c>
      <c r="B127" t="s">
        <v>141</v>
      </c>
      <c r="C127" t="s">
        <v>107</v>
      </c>
      <c r="D127" s="1">
        <v>0</v>
      </c>
      <c r="E127" s="1">
        <v>2066.1999999999998</v>
      </c>
      <c r="F127" s="1">
        <v>2037.37</v>
      </c>
    </row>
    <row r="128" spans="1:6" x14ac:dyDescent="0.2">
      <c r="A128" t="s">
        <v>61</v>
      </c>
      <c r="B128" t="s">
        <v>141</v>
      </c>
      <c r="C128" t="s">
        <v>108</v>
      </c>
      <c r="D128" s="1">
        <v>0</v>
      </c>
      <c r="E128" s="1">
        <v>39998.449999999997</v>
      </c>
      <c r="F128" s="1">
        <v>39692.5</v>
      </c>
    </row>
    <row r="129" spans="1:6" x14ac:dyDescent="0.2">
      <c r="A129" t="s">
        <v>61</v>
      </c>
      <c r="B129" t="s">
        <v>141</v>
      </c>
      <c r="C129" t="s">
        <v>109</v>
      </c>
      <c r="D129" s="1">
        <v>0</v>
      </c>
      <c r="E129" s="1">
        <v>3113.34</v>
      </c>
      <c r="F129" s="1">
        <v>3094.22</v>
      </c>
    </row>
    <row r="130" spans="1:6" x14ac:dyDescent="0.2">
      <c r="A130" t="s">
        <v>61</v>
      </c>
      <c r="B130" t="s">
        <v>141</v>
      </c>
      <c r="C130" t="s">
        <v>8</v>
      </c>
      <c r="D130" s="1">
        <v>0</v>
      </c>
      <c r="E130" s="1">
        <v>456.6</v>
      </c>
      <c r="F130" s="1">
        <v>452.77</v>
      </c>
    </row>
    <row r="131" spans="1:6" x14ac:dyDescent="0.2">
      <c r="A131" t="s">
        <v>10</v>
      </c>
      <c r="B131" t="s">
        <v>142</v>
      </c>
      <c r="C131" t="s">
        <v>107</v>
      </c>
      <c r="D131" s="1">
        <v>0</v>
      </c>
      <c r="E131" s="1">
        <v>2476.19</v>
      </c>
      <c r="F131" s="1">
        <v>2375.25</v>
      </c>
    </row>
    <row r="132" spans="1:6" x14ac:dyDescent="0.2">
      <c r="A132" t="s">
        <v>10</v>
      </c>
      <c r="B132" t="s">
        <v>142</v>
      </c>
      <c r="C132" t="s">
        <v>108</v>
      </c>
      <c r="D132" s="1">
        <v>0</v>
      </c>
      <c r="E132" s="1">
        <v>3443.73</v>
      </c>
      <c r="F132" s="1">
        <v>3303.34</v>
      </c>
    </row>
    <row r="133" spans="1:6" x14ac:dyDescent="0.2">
      <c r="A133" t="s">
        <v>10</v>
      </c>
      <c r="B133" t="s">
        <v>142</v>
      </c>
      <c r="C133" t="s">
        <v>109</v>
      </c>
      <c r="D133" s="1">
        <v>0</v>
      </c>
      <c r="E133" s="1">
        <v>1813.48</v>
      </c>
      <c r="F133" s="1">
        <v>1739.55</v>
      </c>
    </row>
    <row r="134" spans="1:6" x14ac:dyDescent="0.2">
      <c r="A134" t="s">
        <v>10</v>
      </c>
      <c r="B134" t="s">
        <v>142</v>
      </c>
      <c r="C134" t="s">
        <v>8</v>
      </c>
      <c r="D134" s="1">
        <v>0</v>
      </c>
      <c r="E134" s="1">
        <v>982.58</v>
      </c>
      <c r="F134" s="1">
        <v>942.52</v>
      </c>
    </row>
    <row r="135" spans="1:6" x14ac:dyDescent="0.2">
      <c r="A135" t="s">
        <v>11</v>
      </c>
      <c r="B135" t="s">
        <v>143</v>
      </c>
      <c r="C135" t="s">
        <v>107</v>
      </c>
      <c r="D135" s="1">
        <v>0</v>
      </c>
      <c r="E135" s="1">
        <v>45731.97</v>
      </c>
      <c r="F135" s="1">
        <v>43867.6</v>
      </c>
    </row>
    <row r="136" spans="1:6" x14ac:dyDescent="0.2">
      <c r="A136" t="s">
        <v>11</v>
      </c>
      <c r="B136" t="s">
        <v>143</v>
      </c>
      <c r="C136" t="s">
        <v>108</v>
      </c>
      <c r="D136" s="1">
        <v>0</v>
      </c>
      <c r="E136" s="1">
        <v>24702.62</v>
      </c>
      <c r="F136" s="1">
        <v>23695.55</v>
      </c>
    </row>
    <row r="137" spans="1:6" x14ac:dyDescent="0.2">
      <c r="A137" t="s">
        <v>11</v>
      </c>
      <c r="B137" t="s">
        <v>143</v>
      </c>
      <c r="C137" t="s">
        <v>109</v>
      </c>
      <c r="D137" s="1">
        <v>0</v>
      </c>
      <c r="E137" s="1">
        <v>1822.98</v>
      </c>
      <c r="F137" s="1">
        <v>1748.67</v>
      </c>
    </row>
    <row r="138" spans="1:6" x14ac:dyDescent="0.2">
      <c r="A138" t="s">
        <v>11</v>
      </c>
      <c r="B138" t="s">
        <v>143</v>
      </c>
      <c r="C138" t="s">
        <v>8</v>
      </c>
      <c r="D138" s="1">
        <v>0</v>
      </c>
      <c r="E138" s="1">
        <v>1483.22</v>
      </c>
      <c r="F138" s="1">
        <v>1422.75</v>
      </c>
    </row>
    <row r="139" spans="1:6" x14ac:dyDescent="0.2">
      <c r="A139" t="s">
        <v>12</v>
      </c>
      <c r="B139" t="s">
        <v>144</v>
      </c>
      <c r="C139" t="s">
        <v>107</v>
      </c>
      <c r="D139" s="1">
        <v>0</v>
      </c>
      <c r="E139" s="1">
        <v>0</v>
      </c>
      <c r="F139" s="1">
        <v>0</v>
      </c>
    </row>
    <row r="140" spans="1:6" x14ac:dyDescent="0.2">
      <c r="A140" t="s">
        <v>12</v>
      </c>
      <c r="B140" t="s">
        <v>144</v>
      </c>
      <c r="C140" t="s">
        <v>108</v>
      </c>
      <c r="D140" s="1">
        <v>0</v>
      </c>
      <c r="E140" s="1">
        <v>0</v>
      </c>
      <c r="F140" s="1">
        <v>0</v>
      </c>
    </row>
    <row r="141" spans="1:6" x14ac:dyDescent="0.2">
      <c r="A141" t="s">
        <v>12</v>
      </c>
      <c r="B141" t="s">
        <v>144</v>
      </c>
      <c r="C141" t="s">
        <v>109</v>
      </c>
      <c r="D141" s="1">
        <v>0</v>
      </c>
      <c r="E141" s="1">
        <v>0</v>
      </c>
      <c r="F141" s="1">
        <v>0</v>
      </c>
    </row>
    <row r="142" spans="1:6" x14ac:dyDescent="0.2">
      <c r="A142" t="s">
        <v>12</v>
      </c>
      <c r="B142" t="s">
        <v>144</v>
      </c>
      <c r="C142" t="s">
        <v>8</v>
      </c>
      <c r="D142" s="1">
        <v>0</v>
      </c>
      <c r="E142" s="1">
        <v>0</v>
      </c>
      <c r="F142" s="1">
        <v>0</v>
      </c>
    </row>
    <row r="143" spans="1:6" x14ac:dyDescent="0.2">
      <c r="A143" t="s">
        <v>13</v>
      </c>
      <c r="B143" t="s">
        <v>145</v>
      </c>
      <c r="C143" t="s">
        <v>107</v>
      </c>
      <c r="D143" s="1">
        <v>0</v>
      </c>
      <c r="E143" s="1">
        <v>314.69</v>
      </c>
      <c r="F143" s="1">
        <v>308.07</v>
      </c>
    </row>
    <row r="144" spans="1:6" x14ac:dyDescent="0.2">
      <c r="A144" t="s">
        <v>13</v>
      </c>
      <c r="B144" t="s">
        <v>145</v>
      </c>
      <c r="C144" t="s">
        <v>108</v>
      </c>
      <c r="D144" s="1">
        <v>0</v>
      </c>
      <c r="E144" s="1">
        <v>623.55999999999995</v>
      </c>
      <c r="F144" s="1">
        <v>610.42999999999995</v>
      </c>
    </row>
    <row r="145" spans="1:6" x14ac:dyDescent="0.2">
      <c r="A145" t="s">
        <v>13</v>
      </c>
      <c r="B145" t="s">
        <v>145</v>
      </c>
      <c r="C145" t="s">
        <v>109</v>
      </c>
      <c r="D145" s="1">
        <v>0</v>
      </c>
      <c r="E145" s="1">
        <v>1118.48</v>
      </c>
      <c r="F145" s="1">
        <v>1094.94</v>
      </c>
    </row>
    <row r="146" spans="1:6" x14ac:dyDescent="0.2">
      <c r="A146" t="s">
        <v>13</v>
      </c>
      <c r="B146" t="s">
        <v>145</v>
      </c>
      <c r="C146" t="s">
        <v>8</v>
      </c>
      <c r="D146" s="1">
        <v>0</v>
      </c>
      <c r="E146" s="1">
        <v>224.02</v>
      </c>
      <c r="F146" s="1">
        <v>219.31</v>
      </c>
    </row>
    <row r="147" spans="1:6" x14ac:dyDescent="0.2">
      <c r="A147" t="s">
        <v>14</v>
      </c>
      <c r="B147" t="s">
        <v>146</v>
      </c>
      <c r="C147" t="s">
        <v>107</v>
      </c>
      <c r="D147" s="1">
        <v>0</v>
      </c>
      <c r="E147" s="1">
        <v>0</v>
      </c>
      <c r="F147" s="1">
        <v>0</v>
      </c>
    </row>
    <row r="148" spans="1:6" x14ac:dyDescent="0.2">
      <c r="A148" t="s">
        <v>14</v>
      </c>
      <c r="B148" t="s">
        <v>146</v>
      </c>
      <c r="C148" t="s">
        <v>108</v>
      </c>
      <c r="D148" s="1">
        <v>0</v>
      </c>
      <c r="E148" s="1">
        <v>0</v>
      </c>
      <c r="F148" s="1">
        <v>0</v>
      </c>
    </row>
    <row r="149" spans="1:6" x14ac:dyDescent="0.2">
      <c r="A149" t="s">
        <v>14</v>
      </c>
      <c r="B149" t="s">
        <v>146</v>
      </c>
      <c r="C149" t="s">
        <v>109</v>
      </c>
      <c r="D149" s="1">
        <v>0</v>
      </c>
      <c r="E149" s="1">
        <v>0</v>
      </c>
      <c r="F149" s="1">
        <v>0</v>
      </c>
    </row>
    <row r="150" spans="1:6" x14ac:dyDescent="0.2">
      <c r="A150" t="s">
        <v>14</v>
      </c>
      <c r="B150" t="s">
        <v>146</v>
      </c>
      <c r="C150" t="s">
        <v>8</v>
      </c>
      <c r="D150" s="1">
        <v>0</v>
      </c>
      <c r="E150" s="1">
        <v>0</v>
      </c>
      <c r="F150" s="1">
        <v>0</v>
      </c>
    </row>
    <row r="151" spans="1:6" x14ac:dyDescent="0.2">
      <c r="A151" t="s">
        <v>17</v>
      </c>
      <c r="B151" t="s">
        <v>147</v>
      </c>
      <c r="C151" t="s">
        <v>107</v>
      </c>
      <c r="D151" s="1">
        <v>0</v>
      </c>
      <c r="E151" s="1">
        <v>559.19000000000005</v>
      </c>
      <c r="F151" s="1">
        <v>505.14</v>
      </c>
    </row>
    <row r="152" spans="1:6" x14ac:dyDescent="0.2">
      <c r="A152" t="s">
        <v>17</v>
      </c>
      <c r="B152" t="s">
        <v>147</v>
      </c>
      <c r="C152" t="s">
        <v>108</v>
      </c>
      <c r="D152" s="1">
        <v>0</v>
      </c>
      <c r="E152" s="1">
        <v>172.01</v>
      </c>
      <c r="F152" s="1">
        <v>155.38</v>
      </c>
    </row>
    <row r="153" spans="1:6" x14ac:dyDescent="0.2">
      <c r="A153" t="s">
        <v>17</v>
      </c>
      <c r="B153" t="s">
        <v>147</v>
      </c>
      <c r="C153" t="s">
        <v>109</v>
      </c>
      <c r="D153" s="1">
        <v>0</v>
      </c>
      <c r="E153" s="1">
        <v>1315.32</v>
      </c>
      <c r="F153" s="1">
        <v>1188.18</v>
      </c>
    </row>
    <row r="154" spans="1:6" x14ac:dyDescent="0.2">
      <c r="A154" t="s">
        <v>17</v>
      </c>
      <c r="B154" t="s">
        <v>147</v>
      </c>
      <c r="C154" t="s">
        <v>8</v>
      </c>
      <c r="D154" s="1">
        <v>0</v>
      </c>
      <c r="E154" s="1">
        <v>202.09</v>
      </c>
      <c r="F154" s="1">
        <v>182.56</v>
      </c>
    </row>
    <row r="155" spans="1:6" x14ac:dyDescent="0.2">
      <c r="A155" t="s">
        <v>20</v>
      </c>
      <c r="B155" t="s">
        <v>148</v>
      </c>
      <c r="C155" t="s">
        <v>107</v>
      </c>
      <c r="D155" s="1">
        <v>0</v>
      </c>
      <c r="E155" s="1">
        <v>0</v>
      </c>
      <c r="F155" s="1">
        <v>0</v>
      </c>
    </row>
    <row r="156" spans="1:6" x14ac:dyDescent="0.2">
      <c r="A156" t="s">
        <v>20</v>
      </c>
      <c r="B156" t="s">
        <v>148</v>
      </c>
      <c r="C156" t="s">
        <v>108</v>
      </c>
      <c r="D156" s="1">
        <v>0</v>
      </c>
      <c r="E156" s="1">
        <v>0</v>
      </c>
      <c r="F156" s="1">
        <v>0</v>
      </c>
    </row>
    <row r="157" spans="1:6" x14ac:dyDescent="0.2">
      <c r="A157" t="s">
        <v>20</v>
      </c>
      <c r="B157" t="s">
        <v>148</v>
      </c>
      <c r="C157" t="s">
        <v>109</v>
      </c>
      <c r="D157" s="1">
        <v>0</v>
      </c>
      <c r="E157" s="1">
        <v>0</v>
      </c>
      <c r="F157" s="1">
        <v>0</v>
      </c>
    </row>
    <row r="158" spans="1:6" x14ac:dyDescent="0.2">
      <c r="A158" t="s">
        <v>20</v>
      </c>
      <c r="B158" t="s">
        <v>148</v>
      </c>
      <c r="C158" t="s">
        <v>8</v>
      </c>
      <c r="D158" s="1">
        <v>0</v>
      </c>
      <c r="E158" s="1">
        <v>0</v>
      </c>
      <c r="F158" s="1">
        <v>0</v>
      </c>
    </row>
    <row r="159" spans="1:6" x14ac:dyDescent="0.2">
      <c r="A159" t="s">
        <v>21</v>
      </c>
      <c r="B159" t="s">
        <v>149</v>
      </c>
      <c r="C159" t="s">
        <v>107</v>
      </c>
      <c r="D159" s="1">
        <v>0</v>
      </c>
      <c r="E159" s="1">
        <v>0</v>
      </c>
      <c r="F159" s="1">
        <v>0</v>
      </c>
    </row>
    <row r="160" spans="1:6" x14ac:dyDescent="0.2">
      <c r="A160" t="s">
        <v>21</v>
      </c>
      <c r="B160" t="s">
        <v>149</v>
      </c>
      <c r="C160" t="s">
        <v>108</v>
      </c>
      <c r="D160" s="1">
        <v>0</v>
      </c>
      <c r="E160" s="1">
        <v>0</v>
      </c>
      <c r="F160" s="1">
        <v>0</v>
      </c>
    </row>
    <row r="161" spans="1:6" x14ac:dyDescent="0.2">
      <c r="A161" t="s">
        <v>21</v>
      </c>
      <c r="B161" t="s">
        <v>149</v>
      </c>
      <c r="C161" t="s">
        <v>109</v>
      </c>
      <c r="D161" s="1">
        <v>0</v>
      </c>
      <c r="E161" s="1">
        <v>0</v>
      </c>
      <c r="F161" s="1">
        <v>0</v>
      </c>
    </row>
    <row r="162" spans="1:6" x14ac:dyDescent="0.2">
      <c r="A162" t="s">
        <v>21</v>
      </c>
      <c r="B162" t="s">
        <v>149</v>
      </c>
      <c r="C162" t="s">
        <v>8</v>
      </c>
      <c r="D162" s="1">
        <v>0</v>
      </c>
      <c r="E162" s="1">
        <v>0</v>
      </c>
      <c r="F162" s="1">
        <v>0</v>
      </c>
    </row>
    <row r="163" spans="1:6" x14ac:dyDescent="0.2">
      <c r="A163" t="s">
        <v>23</v>
      </c>
      <c r="B163" t="s">
        <v>150</v>
      </c>
      <c r="C163" t="s">
        <v>107</v>
      </c>
      <c r="D163" s="1">
        <v>0</v>
      </c>
      <c r="E163" s="1">
        <v>15324.05</v>
      </c>
      <c r="F163" s="1">
        <v>14714.85</v>
      </c>
    </row>
    <row r="164" spans="1:6" x14ac:dyDescent="0.2">
      <c r="A164" t="s">
        <v>23</v>
      </c>
      <c r="B164" t="s">
        <v>150</v>
      </c>
      <c r="C164" t="s">
        <v>108</v>
      </c>
      <c r="D164" s="1">
        <v>0</v>
      </c>
      <c r="E164" s="1">
        <v>4433.9799999999996</v>
      </c>
      <c r="F164" s="1">
        <v>4257.71</v>
      </c>
    </row>
    <row r="165" spans="1:6" x14ac:dyDescent="0.2">
      <c r="A165" t="s">
        <v>23</v>
      </c>
      <c r="B165" t="s">
        <v>150</v>
      </c>
      <c r="C165" t="s">
        <v>109</v>
      </c>
      <c r="D165" s="1">
        <v>0</v>
      </c>
      <c r="E165" s="1">
        <v>5423.37</v>
      </c>
      <c r="F165" s="1">
        <v>5207.76</v>
      </c>
    </row>
    <row r="166" spans="1:6" x14ac:dyDescent="0.2">
      <c r="A166" t="s">
        <v>23</v>
      </c>
      <c r="B166" t="s">
        <v>150</v>
      </c>
      <c r="C166" t="s">
        <v>8</v>
      </c>
      <c r="D166" s="1">
        <v>0</v>
      </c>
      <c r="E166" s="1">
        <v>679.93</v>
      </c>
      <c r="F166" s="1">
        <v>652.89</v>
      </c>
    </row>
    <row r="167" spans="1:6" x14ac:dyDescent="0.2">
      <c r="A167" t="s">
        <v>24</v>
      </c>
      <c r="B167" t="s">
        <v>151</v>
      </c>
      <c r="C167" t="s">
        <v>107</v>
      </c>
      <c r="D167" s="1">
        <v>0</v>
      </c>
      <c r="E167" s="1">
        <v>21744.240000000002</v>
      </c>
      <c r="F167" s="1">
        <v>20880.150000000001</v>
      </c>
    </row>
    <row r="168" spans="1:6" x14ac:dyDescent="0.2">
      <c r="A168" t="s">
        <v>24</v>
      </c>
      <c r="B168" t="s">
        <v>151</v>
      </c>
      <c r="C168" t="s">
        <v>108</v>
      </c>
      <c r="D168" s="1">
        <v>0</v>
      </c>
      <c r="E168" s="1">
        <v>8398.58</v>
      </c>
      <c r="F168" s="1">
        <v>8067.48</v>
      </c>
    </row>
    <row r="169" spans="1:6" x14ac:dyDescent="0.2">
      <c r="A169" t="s">
        <v>24</v>
      </c>
      <c r="B169" t="s">
        <v>151</v>
      </c>
      <c r="C169" t="s">
        <v>109</v>
      </c>
      <c r="D169" s="1">
        <v>0</v>
      </c>
      <c r="E169" s="1">
        <v>3896.82</v>
      </c>
      <c r="F169" s="1">
        <v>3742.1</v>
      </c>
    </row>
    <row r="170" spans="1:6" x14ac:dyDescent="0.2">
      <c r="A170" t="s">
        <v>24</v>
      </c>
      <c r="B170" t="s">
        <v>151</v>
      </c>
      <c r="C170" t="s">
        <v>8</v>
      </c>
      <c r="D170" s="1">
        <v>0</v>
      </c>
      <c r="E170" s="1">
        <v>929.22</v>
      </c>
      <c r="F170" s="1">
        <v>892.32</v>
      </c>
    </row>
    <row r="171" spans="1:6" x14ac:dyDescent="0.2">
      <c r="A171" t="s">
        <v>25</v>
      </c>
      <c r="B171" t="s">
        <v>152</v>
      </c>
      <c r="C171" t="s">
        <v>107</v>
      </c>
      <c r="D171" s="1">
        <v>0</v>
      </c>
      <c r="E171" s="1">
        <v>12626.72</v>
      </c>
      <c r="F171" s="1">
        <v>12124.76</v>
      </c>
    </row>
    <row r="172" spans="1:6" x14ac:dyDescent="0.2">
      <c r="A172" t="s">
        <v>25</v>
      </c>
      <c r="B172" t="s">
        <v>152</v>
      </c>
      <c r="C172" t="s">
        <v>108</v>
      </c>
      <c r="D172" s="1">
        <v>0</v>
      </c>
      <c r="E172" s="1">
        <v>14732.39</v>
      </c>
      <c r="F172" s="1">
        <v>14146.72</v>
      </c>
    </row>
    <row r="173" spans="1:6" x14ac:dyDescent="0.2">
      <c r="A173" t="s">
        <v>25</v>
      </c>
      <c r="B173" t="s">
        <v>152</v>
      </c>
      <c r="C173" t="s">
        <v>109</v>
      </c>
      <c r="D173" s="1">
        <v>0</v>
      </c>
      <c r="E173" s="1">
        <v>6808.12</v>
      </c>
      <c r="F173" s="1">
        <v>6537.47</v>
      </c>
    </row>
    <row r="174" spans="1:6" x14ac:dyDescent="0.2">
      <c r="A174" t="s">
        <v>25</v>
      </c>
      <c r="B174" t="s">
        <v>152</v>
      </c>
      <c r="C174" t="s">
        <v>8</v>
      </c>
      <c r="D174" s="1">
        <v>0</v>
      </c>
      <c r="E174" s="1">
        <v>2998.87</v>
      </c>
      <c r="F174" s="1">
        <v>2879.65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5E65-6203-4FDE-B1F3-76DFE40D79A3}">
  <dimension ref="A1:M1333"/>
  <sheetViews>
    <sheetView zoomScaleNormal="100" workbookViewId="0">
      <selection activeCell="I1" sqref="I1"/>
    </sheetView>
  </sheetViews>
  <sheetFormatPr baseColWidth="10" defaultColWidth="11.5703125" defaultRowHeight="12.75" x14ac:dyDescent="0.2"/>
  <cols>
    <col min="1" max="1" width="18.28515625" customWidth="1"/>
    <col min="2" max="2" width="58.42578125" customWidth="1"/>
    <col min="3" max="3" width="18.28515625" customWidth="1"/>
    <col min="4" max="4" width="8.7109375" customWidth="1"/>
    <col min="5" max="5" width="15.140625" customWidth="1"/>
    <col min="6" max="6" width="19.28515625" customWidth="1"/>
    <col min="7" max="7" width="11.7109375" customWidth="1"/>
    <col min="8" max="9" width="21.42578125" customWidth="1"/>
    <col min="10" max="10" width="34.7109375" customWidth="1"/>
    <col min="11" max="11" width="23.85546875" customWidth="1"/>
    <col min="12" max="12" width="30.28515625" customWidth="1"/>
    <col min="13" max="13" width="14.5703125" customWidth="1"/>
  </cols>
  <sheetData>
    <row r="1" spans="1:13" x14ac:dyDescent="0.2">
      <c r="A1" t="s">
        <v>162</v>
      </c>
      <c r="B1" t="s">
        <v>163</v>
      </c>
      <c r="C1" t="s">
        <v>164</v>
      </c>
      <c r="D1" t="s">
        <v>165</v>
      </c>
      <c r="E1" t="s">
        <v>166</v>
      </c>
      <c r="F1" t="s">
        <v>167</v>
      </c>
      <c r="G1" t="s">
        <v>168</v>
      </c>
      <c r="H1" t="s">
        <v>169</v>
      </c>
      <c r="I1" t="s">
        <v>170</v>
      </c>
      <c r="J1" t="s">
        <v>171</v>
      </c>
      <c r="K1" t="s">
        <v>172</v>
      </c>
      <c r="L1" t="s">
        <v>173</v>
      </c>
      <c r="M1" t="s">
        <v>174</v>
      </c>
    </row>
    <row r="2" spans="1:13" x14ac:dyDescent="0.2">
      <c r="A2" s="2" t="s">
        <v>175</v>
      </c>
      <c r="B2" t="s">
        <v>176</v>
      </c>
      <c r="C2">
        <v>1001125002</v>
      </c>
      <c r="D2">
        <v>90</v>
      </c>
      <c r="E2" t="s">
        <v>107</v>
      </c>
      <c r="F2">
        <v>37.96</v>
      </c>
      <c r="G2" t="s">
        <v>177</v>
      </c>
      <c r="I2" t="s">
        <v>32</v>
      </c>
      <c r="J2" t="s">
        <v>178</v>
      </c>
      <c r="K2" t="s">
        <v>179</v>
      </c>
      <c r="L2" t="s">
        <v>180</v>
      </c>
      <c r="M2" t="s">
        <v>181</v>
      </c>
    </row>
    <row r="3" spans="1:13" x14ac:dyDescent="0.2">
      <c r="A3" s="2" t="s">
        <v>175</v>
      </c>
      <c r="B3" t="s">
        <v>176</v>
      </c>
      <c r="C3">
        <v>1001125002</v>
      </c>
      <c r="D3">
        <v>90</v>
      </c>
      <c r="E3" t="s">
        <v>182</v>
      </c>
      <c r="F3">
        <v>40.704507999999997</v>
      </c>
      <c r="G3" t="s">
        <v>177</v>
      </c>
      <c r="I3" t="s">
        <v>32</v>
      </c>
      <c r="J3" t="s">
        <v>178</v>
      </c>
      <c r="K3" t="s">
        <v>179</v>
      </c>
      <c r="L3" t="s">
        <v>180</v>
      </c>
      <c r="M3" t="s">
        <v>181</v>
      </c>
    </row>
    <row r="4" spans="1:13" x14ac:dyDescent="0.2">
      <c r="A4" s="2" t="s">
        <v>175</v>
      </c>
      <c r="B4" t="s">
        <v>176</v>
      </c>
      <c r="C4">
        <v>1001125002</v>
      </c>
      <c r="D4">
        <v>90</v>
      </c>
      <c r="E4" t="s">
        <v>183</v>
      </c>
      <c r="F4">
        <v>98.185000000000002</v>
      </c>
      <c r="G4" t="s">
        <v>184</v>
      </c>
      <c r="I4" t="s">
        <v>32</v>
      </c>
      <c r="J4" t="s">
        <v>178</v>
      </c>
      <c r="K4" t="s">
        <v>179</v>
      </c>
      <c r="L4" t="s">
        <v>180</v>
      </c>
      <c r="M4" t="s">
        <v>181</v>
      </c>
    </row>
    <row r="5" spans="1:13" x14ac:dyDescent="0.2">
      <c r="A5" s="2" t="s">
        <v>175</v>
      </c>
      <c r="B5" t="s">
        <v>176</v>
      </c>
      <c r="C5">
        <v>1001125002</v>
      </c>
      <c r="D5">
        <v>90</v>
      </c>
      <c r="E5" t="s">
        <v>185</v>
      </c>
      <c r="F5">
        <v>105.2837755</v>
      </c>
      <c r="G5" t="s">
        <v>184</v>
      </c>
      <c r="I5" t="s">
        <v>32</v>
      </c>
      <c r="J5" t="s">
        <v>178</v>
      </c>
      <c r="K5" t="s">
        <v>179</v>
      </c>
      <c r="L5" t="s">
        <v>180</v>
      </c>
      <c r="M5" t="s">
        <v>181</v>
      </c>
    </row>
    <row r="6" spans="1:13" x14ac:dyDescent="0.2">
      <c r="A6" s="2" t="s">
        <v>175</v>
      </c>
      <c r="B6" t="s">
        <v>176</v>
      </c>
      <c r="C6">
        <v>1001125002</v>
      </c>
      <c r="D6">
        <v>90</v>
      </c>
      <c r="E6" t="s">
        <v>186</v>
      </c>
      <c r="F6">
        <v>16.425000000000001</v>
      </c>
      <c r="G6" t="s">
        <v>184</v>
      </c>
      <c r="I6" t="s">
        <v>32</v>
      </c>
      <c r="J6" t="s">
        <v>178</v>
      </c>
      <c r="K6" t="s">
        <v>179</v>
      </c>
      <c r="L6" t="s">
        <v>180</v>
      </c>
      <c r="M6" t="s">
        <v>181</v>
      </c>
    </row>
    <row r="7" spans="1:13" x14ac:dyDescent="0.2">
      <c r="A7" s="2" t="s">
        <v>175</v>
      </c>
      <c r="B7" t="s">
        <v>176</v>
      </c>
      <c r="C7">
        <v>1001125002</v>
      </c>
      <c r="D7">
        <v>90</v>
      </c>
      <c r="E7" t="s">
        <v>187</v>
      </c>
      <c r="F7">
        <v>17.612527499999999</v>
      </c>
      <c r="G7" t="s">
        <v>184</v>
      </c>
      <c r="I7" t="s">
        <v>32</v>
      </c>
      <c r="J7" t="s">
        <v>178</v>
      </c>
      <c r="K7" t="s">
        <v>179</v>
      </c>
      <c r="L7" t="s">
        <v>180</v>
      </c>
      <c r="M7" t="s">
        <v>181</v>
      </c>
    </row>
    <row r="8" spans="1:13" x14ac:dyDescent="0.2">
      <c r="A8" s="2" t="s">
        <v>175</v>
      </c>
      <c r="B8" t="s">
        <v>176</v>
      </c>
      <c r="C8">
        <v>1001125002</v>
      </c>
      <c r="D8">
        <v>90</v>
      </c>
      <c r="E8" t="s">
        <v>188</v>
      </c>
      <c r="F8">
        <v>84.68</v>
      </c>
      <c r="G8" t="s">
        <v>184</v>
      </c>
      <c r="I8" t="s">
        <v>32</v>
      </c>
      <c r="J8" t="s">
        <v>178</v>
      </c>
      <c r="K8" t="s">
        <v>179</v>
      </c>
      <c r="L8" t="s">
        <v>180</v>
      </c>
      <c r="M8" t="s">
        <v>181</v>
      </c>
    </row>
    <row r="9" spans="1:13" x14ac:dyDescent="0.2">
      <c r="A9" s="2" t="s">
        <v>175</v>
      </c>
      <c r="B9" t="s">
        <v>176</v>
      </c>
      <c r="C9">
        <v>1001125002</v>
      </c>
      <c r="D9">
        <v>90</v>
      </c>
      <c r="E9" t="s">
        <v>189</v>
      </c>
      <c r="F9">
        <v>90.802363999999997</v>
      </c>
      <c r="G9" t="s">
        <v>184</v>
      </c>
      <c r="I9" t="s">
        <v>32</v>
      </c>
      <c r="J9" t="s">
        <v>178</v>
      </c>
      <c r="K9" t="s">
        <v>179</v>
      </c>
      <c r="L9" t="s">
        <v>180</v>
      </c>
      <c r="M9" t="s">
        <v>181</v>
      </c>
    </row>
    <row r="10" spans="1:13" x14ac:dyDescent="0.2">
      <c r="A10" s="2" t="s">
        <v>175</v>
      </c>
      <c r="B10" t="s">
        <v>176</v>
      </c>
      <c r="C10">
        <v>1001125002</v>
      </c>
      <c r="D10">
        <v>90</v>
      </c>
      <c r="E10" t="s">
        <v>190</v>
      </c>
      <c r="F10">
        <v>2.92</v>
      </c>
      <c r="G10" t="s">
        <v>184</v>
      </c>
      <c r="I10" t="s">
        <v>32</v>
      </c>
      <c r="J10" t="s">
        <v>178</v>
      </c>
      <c r="K10" t="s">
        <v>179</v>
      </c>
      <c r="L10" t="s">
        <v>180</v>
      </c>
      <c r="M10" t="s">
        <v>181</v>
      </c>
    </row>
    <row r="11" spans="1:13" x14ac:dyDescent="0.2">
      <c r="A11" s="2" t="s">
        <v>175</v>
      </c>
      <c r="B11" t="s">
        <v>176</v>
      </c>
      <c r="C11">
        <v>1001125002</v>
      </c>
      <c r="D11">
        <v>90</v>
      </c>
      <c r="E11" t="s">
        <v>191</v>
      </c>
      <c r="F11">
        <v>3.131116</v>
      </c>
      <c r="G11" t="s">
        <v>184</v>
      </c>
      <c r="I11" t="s">
        <v>32</v>
      </c>
      <c r="J11" t="s">
        <v>178</v>
      </c>
      <c r="K11" t="s">
        <v>179</v>
      </c>
      <c r="L11" t="s">
        <v>180</v>
      </c>
      <c r="M11" t="s">
        <v>181</v>
      </c>
    </row>
    <row r="12" spans="1:13" x14ac:dyDescent="0.2">
      <c r="A12" s="2" t="s">
        <v>175</v>
      </c>
      <c r="B12" t="s">
        <v>176</v>
      </c>
      <c r="C12">
        <v>1001125002</v>
      </c>
      <c r="D12">
        <v>90</v>
      </c>
      <c r="E12" t="s">
        <v>192</v>
      </c>
      <c r="F12">
        <v>6.9349999999999996</v>
      </c>
      <c r="G12" t="s">
        <v>184</v>
      </c>
      <c r="I12" t="s">
        <v>32</v>
      </c>
      <c r="J12" t="s">
        <v>178</v>
      </c>
      <c r="K12" t="s">
        <v>179</v>
      </c>
      <c r="L12" t="s">
        <v>180</v>
      </c>
      <c r="M12" t="s">
        <v>181</v>
      </c>
    </row>
    <row r="13" spans="1:13" x14ac:dyDescent="0.2">
      <c r="A13" s="2" t="s">
        <v>175</v>
      </c>
      <c r="B13" t="s">
        <v>176</v>
      </c>
      <c r="C13">
        <v>1001125002</v>
      </c>
      <c r="D13">
        <v>90</v>
      </c>
      <c r="E13" t="s">
        <v>193</v>
      </c>
      <c r="F13">
        <v>7.4364005000000004</v>
      </c>
      <c r="G13" t="s">
        <v>184</v>
      </c>
      <c r="I13" t="s">
        <v>32</v>
      </c>
      <c r="J13" t="s">
        <v>178</v>
      </c>
      <c r="K13" t="s">
        <v>179</v>
      </c>
      <c r="L13" t="s">
        <v>180</v>
      </c>
      <c r="M13" t="s">
        <v>181</v>
      </c>
    </row>
    <row r="14" spans="1:13" x14ac:dyDescent="0.2">
      <c r="A14" s="2" t="s">
        <v>175</v>
      </c>
      <c r="B14" t="s">
        <v>176</v>
      </c>
      <c r="C14">
        <v>1001125002</v>
      </c>
      <c r="D14">
        <v>90</v>
      </c>
      <c r="E14" t="s">
        <v>108</v>
      </c>
      <c r="F14">
        <v>78.144298737727894</v>
      </c>
      <c r="G14" t="s">
        <v>184</v>
      </c>
      <c r="I14" t="s">
        <v>32</v>
      </c>
      <c r="J14" t="s">
        <v>178</v>
      </c>
      <c r="K14" t="s">
        <v>179</v>
      </c>
      <c r="L14" t="s">
        <v>180</v>
      </c>
      <c r="M14" t="s">
        <v>181</v>
      </c>
    </row>
    <row r="15" spans="1:13" x14ac:dyDescent="0.2">
      <c r="A15" s="2" t="s">
        <v>175</v>
      </c>
      <c r="B15" t="s">
        <v>176</v>
      </c>
      <c r="C15">
        <v>1001125002</v>
      </c>
      <c r="D15">
        <v>90</v>
      </c>
      <c r="E15" t="s">
        <v>194</v>
      </c>
      <c r="F15">
        <v>3.2850000000000001</v>
      </c>
      <c r="G15" t="s">
        <v>184</v>
      </c>
      <c r="I15" t="s">
        <v>32</v>
      </c>
      <c r="J15" t="s">
        <v>178</v>
      </c>
      <c r="K15" t="s">
        <v>179</v>
      </c>
      <c r="L15" t="s">
        <v>180</v>
      </c>
      <c r="M15" t="s">
        <v>181</v>
      </c>
    </row>
    <row r="16" spans="1:13" x14ac:dyDescent="0.2">
      <c r="A16" s="2" t="s">
        <v>175</v>
      </c>
      <c r="B16" t="s">
        <v>176</v>
      </c>
      <c r="C16">
        <v>1001125002</v>
      </c>
      <c r="D16">
        <v>90</v>
      </c>
      <c r="E16" t="s">
        <v>195</v>
      </c>
      <c r="F16">
        <v>3.5225054999999998</v>
      </c>
      <c r="G16" t="s">
        <v>184</v>
      </c>
      <c r="I16" t="s">
        <v>32</v>
      </c>
      <c r="J16" t="s">
        <v>178</v>
      </c>
      <c r="K16" t="s">
        <v>179</v>
      </c>
      <c r="L16" t="s">
        <v>180</v>
      </c>
      <c r="M16" t="s">
        <v>181</v>
      </c>
    </row>
    <row r="17" spans="1:13" x14ac:dyDescent="0.2">
      <c r="A17" s="2" t="s">
        <v>175</v>
      </c>
      <c r="B17" t="s">
        <v>176</v>
      </c>
      <c r="C17">
        <v>1001125002</v>
      </c>
      <c r="D17">
        <v>90</v>
      </c>
      <c r="E17" t="s">
        <v>196</v>
      </c>
      <c r="F17">
        <v>341.64</v>
      </c>
      <c r="G17" t="s">
        <v>184</v>
      </c>
      <c r="I17" t="s">
        <v>32</v>
      </c>
      <c r="J17" t="s">
        <v>178</v>
      </c>
      <c r="K17" t="s">
        <v>179</v>
      </c>
      <c r="L17" t="s">
        <v>180</v>
      </c>
      <c r="M17" t="s">
        <v>181</v>
      </c>
    </row>
    <row r="18" spans="1:13" x14ac:dyDescent="0.2">
      <c r="A18" s="2" t="s">
        <v>175</v>
      </c>
      <c r="B18" t="s">
        <v>176</v>
      </c>
      <c r="C18">
        <v>1001125002</v>
      </c>
      <c r="D18">
        <v>90</v>
      </c>
      <c r="E18" t="s">
        <v>197</v>
      </c>
      <c r="F18">
        <v>366.34057200000001</v>
      </c>
      <c r="G18" t="s">
        <v>184</v>
      </c>
      <c r="I18" t="s">
        <v>32</v>
      </c>
      <c r="J18" t="s">
        <v>178</v>
      </c>
      <c r="K18" t="s">
        <v>179</v>
      </c>
      <c r="L18" t="s">
        <v>180</v>
      </c>
      <c r="M18" t="s">
        <v>181</v>
      </c>
    </row>
    <row r="19" spans="1:13" x14ac:dyDescent="0.2">
      <c r="A19" s="2" t="s">
        <v>175</v>
      </c>
      <c r="B19" t="s">
        <v>176</v>
      </c>
      <c r="C19">
        <v>1001125002</v>
      </c>
      <c r="D19">
        <v>90</v>
      </c>
      <c r="E19" t="s">
        <v>198</v>
      </c>
      <c r="F19">
        <v>83.794131536465699</v>
      </c>
      <c r="G19" t="s">
        <v>184</v>
      </c>
      <c r="I19" t="s">
        <v>32</v>
      </c>
      <c r="J19" t="s">
        <v>178</v>
      </c>
      <c r="K19" t="s">
        <v>179</v>
      </c>
      <c r="L19" t="s">
        <v>180</v>
      </c>
      <c r="M19" t="s">
        <v>181</v>
      </c>
    </row>
    <row r="20" spans="1:13" x14ac:dyDescent="0.2">
      <c r="A20" s="2" t="s">
        <v>175</v>
      </c>
      <c r="B20" t="s">
        <v>176</v>
      </c>
      <c r="C20">
        <v>1001125002</v>
      </c>
      <c r="D20">
        <v>90</v>
      </c>
      <c r="E20" t="s">
        <v>109</v>
      </c>
      <c r="F20">
        <v>6.9349999999999996</v>
      </c>
      <c r="G20" t="s">
        <v>184</v>
      </c>
      <c r="I20" t="s">
        <v>32</v>
      </c>
      <c r="J20" t="s">
        <v>178</v>
      </c>
      <c r="K20" t="s">
        <v>179</v>
      </c>
      <c r="L20" t="s">
        <v>180</v>
      </c>
      <c r="M20" t="s">
        <v>181</v>
      </c>
    </row>
    <row r="21" spans="1:13" x14ac:dyDescent="0.2">
      <c r="A21" s="2" t="s">
        <v>175</v>
      </c>
      <c r="B21" t="s">
        <v>176</v>
      </c>
      <c r="C21">
        <v>1001125002</v>
      </c>
      <c r="D21">
        <v>90</v>
      </c>
      <c r="E21" t="s">
        <v>199</v>
      </c>
      <c r="F21">
        <v>7.4364005000000004</v>
      </c>
      <c r="G21" t="s">
        <v>184</v>
      </c>
      <c r="I21" t="s">
        <v>32</v>
      </c>
      <c r="J21" t="s">
        <v>178</v>
      </c>
      <c r="K21" t="s">
        <v>179</v>
      </c>
      <c r="L21" t="s">
        <v>180</v>
      </c>
      <c r="M21" t="s">
        <v>181</v>
      </c>
    </row>
    <row r="22" spans="1:13" x14ac:dyDescent="0.2">
      <c r="A22" s="2" t="s">
        <v>175</v>
      </c>
      <c r="B22" t="s">
        <v>176</v>
      </c>
      <c r="C22">
        <v>1001125002</v>
      </c>
      <c r="D22">
        <v>90</v>
      </c>
      <c r="E22" t="s">
        <v>8</v>
      </c>
      <c r="F22">
        <v>18.98</v>
      </c>
      <c r="G22" t="s">
        <v>184</v>
      </c>
      <c r="I22" t="s">
        <v>32</v>
      </c>
      <c r="J22" t="s">
        <v>178</v>
      </c>
      <c r="K22" t="s">
        <v>179</v>
      </c>
      <c r="L22" t="s">
        <v>180</v>
      </c>
      <c r="M22" t="s">
        <v>181</v>
      </c>
    </row>
    <row r="23" spans="1:13" x14ac:dyDescent="0.2">
      <c r="A23" s="2" t="s">
        <v>175</v>
      </c>
      <c r="B23" t="s">
        <v>176</v>
      </c>
      <c r="C23">
        <v>1001125002</v>
      </c>
      <c r="D23">
        <v>90</v>
      </c>
      <c r="E23" t="s">
        <v>200</v>
      </c>
      <c r="F23">
        <v>20.352253999999999</v>
      </c>
      <c r="G23" t="s">
        <v>184</v>
      </c>
      <c r="I23" t="s">
        <v>32</v>
      </c>
      <c r="J23" t="s">
        <v>178</v>
      </c>
      <c r="K23" t="s">
        <v>179</v>
      </c>
      <c r="L23" t="s">
        <v>180</v>
      </c>
      <c r="M23" t="s">
        <v>181</v>
      </c>
    </row>
    <row r="24" spans="1:13" x14ac:dyDescent="0.2">
      <c r="A24" s="2" t="s">
        <v>175</v>
      </c>
      <c r="B24" t="s">
        <v>176</v>
      </c>
      <c r="C24">
        <v>1001125002</v>
      </c>
      <c r="D24">
        <v>90</v>
      </c>
      <c r="E24" t="s">
        <v>201</v>
      </c>
      <c r="F24">
        <v>2336</v>
      </c>
      <c r="G24" t="s">
        <v>184</v>
      </c>
      <c r="I24" t="s">
        <v>32</v>
      </c>
      <c r="J24" t="s">
        <v>178</v>
      </c>
      <c r="K24" t="s">
        <v>179</v>
      </c>
      <c r="L24" t="s">
        <v>180</v>
      </c>
      <c r="M24" t="s">
        <v>181</v>
      </c>
    </row>
    <row r="25" spans="1:13" x14ac:dyDescent="0.2">
      <c r="A25" s="2" t="s">
        <v>175</v>
      </c>
      <c r="B25" t="s">
        <v>176</v>
      </c>
      <c r="C25">
        <v>1001125002</v>
      </c>
      <c r="D25">
        <v>90</v>
      </c>
      <c r="E25" t="s">
        <v>202</v>
      </c>
      <c r="F25">
        <v>2504.8928000000001</v>
      </c>
      <c r="G25" t="s">
        <v>184</v>
      </c>
      <c r="I25" t="s">
        <v>32</v>
      </c>
      <c r="J25" t="s">
        <v>178</v>
      </c>
      <c r="K25" t="s">
        <v>179</v>
      </c>
      <c r="L25" t="s">
        <v>180</v>
      </c>
      <c r="M25" t="s">
        <v>181</v>
      </c>
    </row>
    <row r="26" spans="1:13" x14ac:dyDescent="0.2">
      <c r="A26" s="2" t="s">
        <v>203</v>
      </c>
      <c r="B26" t="s">
        <v>204</v>
      </c>
      <c r="C26">
        <v>1001240001</v>
      </c>
      <c r="D26">
        <v>300</v>
      </c>
      <c r="E26" t="s">
        <v>107</v>
      </c>
      <c r="F26">
        <v>38.69</v>
      </c>
      <c r="G26" t="s">
        <v>177</v>
      </c>
      <c r="I26" t="s">
        <v>33</v>
      </c>
      <c r="J26" t="s">
        <v>205</v>
      </c>
      <c r="K26" t="s">
        <v>206</v>
      </c>
      <c r="L26" t="s">
        <v>207</v>
      </c>
      <c r="M26" t="s">
        <v>181</v>
      </c>
    </row>
    <row r="27" spans="1:13" x14ac:dyDescent="0.2">
      <c r="A27" s="2" t="s">
        <v>203</v>
      </c>
      <c r="B27" t="s">
        <v>204</v>
      </c>
      <c r="C27">
        <v>1001240001</v>
      </c>
      <c r="D27">
        <v>300</v>
      </c>
      <c r="E27" t="s">
        <v>182</v>
      </c>
      <c r="F27">
        <v>41.487287000000002</v>
      </c>
      <c r="G27" t="s">
        <v>177</v>
      </c>
      <c r="I27" t="s">
        <v>33</v>
      </c>
      <c r="J27" t="s">
        <v>205</v>
      </c>
      <c r="K27" t="s">
        <v>206</v>
      </c>
      <c r="L27" t="s">
        <v>207</v>
      </c>
      <c r="M27" t="s">
        <v>181</v>
      </c>
    </row>
    <row r="28" spans="1:13" x14ac:dyDescent="0.2">
      <c r="A28" s="2" t="s">
        <v>203</v>
      </c>
      <c r="B28" t="s">
        <v>204</v>
      </c>
      <c r="C28">
        <v>1001240001</v>
      </c>
      <c r="D28">
        <v>300</v>
      </c>
      <c r="E28" t="s">
        <v>183</v>
      </c>
      <c r="F28">
        <v>546.77</v>
      </c>
      <c r="G28" t="s">
        <v>177</v>
      </c>
      <c r="I28" t="s">
        <v>33</v>
      </c>
      <c r="J28" t="s">
        <v>205</v>
      </c>
      <c r="K28" t="s">
        <v>206</v>
      </c>
      <c r="L28" t="s">
        <v>207</v>
      </c>
      <c r="M28" t="s">
        <v>181</v>
      </c>
    </row>
    <row r="29" spans="1:13" x14ac:dyDescent="0.2">
      <c r="A29" s="2" t="s">
        <v>203</v>
      </c>
      <c r="B29" t="s">
        <v>204</v>
      </c>
      <c r="C29">
        <v>1001240001</v>
      </c>
      <c r="D29">
        <v>300</v>
      </c>
      <c r="E29" t="s">
        <v>185</v>
      </c>
      <c r="F29">
        <v>586.30147099999999</v>
      </c>
      <c r="G29" t="s">
        <v>177</v>
      </c>
      <c r="I29" t="s">
        <v>33</v>
      </c>
      <c r="J29" t="s">
        <v>205</v>
      </c>
      <c r="K29" t="s">
        <v>206</v>
      </c>
      <c r="L29" t="s">
        <v>207</v>
      </c>
      <c r="M29" t="s">
        <v>181</v>
      </c>
    </row>
    <row r="30" spans="1:13" x14ac:dyDescent="0.2">
      <c r="A30" s="2" t="s">
        <v>203</v>
      </c>
      <c r="B30" t="s">
        <v>204</v>
      </c>
      <c r="C30">
        <v>1001240001</v>
      </c>
      <c r="D30">
        <v>300</v>
      </c>
      <c r="E30" t="s">
        <v>186</v>
      </c>
      <c r="F30">
        <v>259.51499999999999</v>
      </c>
      <c r="G30" t="s">
        <v>177</v>
      </c>
      <c r="I30" t="s">
        <v>33</v>
      </c>
      <c r="J30" t="s">
        <v>205</v>
      </c>
      <c r="K30" t="s">
        <v>206</v>
      </c>
      <c r="L30" t="s">
        <v>207</v>
      </c>
      <c r="M30" t="s">
        <v>181</v>
      </c>
    </row>
    <row r="31" spans="1:13" x14ac:dyDescent="0.2">
      <c r="A31" s="2" t="s">
        <v>203</v>
      </c>
      <c r="B31" t="s">
        <v>204</v>
      </c>
      <c r="C31">
        <v>1001240001</v>
      </c>
      <c r="D31">
        <v>300</v>
      </c>
      <c r="E31" t="s">
        <v>187</v>
      </c>
      <c r="F31">
        <v>278.27793450000001</v>
      </c>
      <c r="G31" t="s">
        <v>177</v>
      </c>
      <c r="I31" t="s">
        <v>33</v>
      </c>
      <c r="J31" t="s">
        <v>205</v>
      </c>
      <c r="K31" t="s">
        <v>206</v>
      </c>
      <c r="L31" t="s">
        <v>207</v>
      </c>
      <c r="M31" t="s">
        <v>181</v>
      </c>
    </row>
    <row r="32" spans="1:13" x14ac:dyDescent="0.2">
      <c r="A32" s="2" t="s">
        <v>203</v>
      </c>
      <c r="B32" t="s">
        <v>204</v>
      </c>
      <c r="C32">
        <v>1001240001</v>
      </c>
      <c r="D32">
        <v>300</v>
      </c>
      <c r="E32" t="s">
        <v>188</v>
      </c>
      <c r="F32">
        <v>312.07499999999999</v>
      </c>
      <c r="G32" t="s">
        <v>177</v>
      </c>
      <c r="I32" t="s">
        <v>33</v>
      </c>
      <c r="J32" t="s">
        <v>205</v>
      </c>
      <c r="K32" t="s">
        <v>206</v>
      </c>
      <c r="L32" t="s">
        <v>207</v>
      </c>
      <c r="M32" t="s">
        <v>181</v>
      </c>
    </row>
    <row r="33" spans="1:13" x14ac:dyDescent="0.2">
      <c r="A33" s="2" t="s">
        <v>203</v>
      </c>
      <c r="B33" t="s">
        <v>204</v>
      </c>
      <c r="C33">
        <v>1001240001</v>
      </c>
      <c r="D33">
        <v>300</v>
      </c>
      <c r="E33" t="s">
        <v>189</v>
      </c>
      <c r="F33">
        <v>334.63802249999998</v>
      </c>
      <c r="G33" t="s">
        <v>177</v>
      </c>
      <c r="I33" t="s">
        <v>33</v>
      </c>
      <c r="J33" t="s">
        <v>205</v>
      </c>
      <c r="K33" t="s">
        <v>206</v>
      </c>
      <c r="L33" t="s">
        <v>207</v>
      </c>
      <c r="M33" t="s">
        <v>181</v>
      </c>
    </row>
    <row r="34" spans="1:13" x14ac:dyDescent="0.2">
      <c r="A34" s="2" t="s">
        <v>203</v>
      </c>
      <c r="B34" t="s">
        <v>204</v>
      </c>
      <c r="C34">
        <v>1001240001</v>
      </c>
      <c r="D34">
        <v>300</v>
      </c>
      <c r="E34" t="s">
        <v>190</v>
      </c>
      <c r="F34">
        <v>6.9349999999999996</v>
      </c>
      <c r="G34" t="s">
        <v>177</v>
      </c>
      <c r="I34" t="s">
        <v>33</v>
      </c>
      <c r="J34" t="s">
        <v>205</v>
      </c>
      <c r="K34" t="s">
        <v>206</v>
      </c>
      <c r="L34" t="s">
        <v>207</v>
      </c>
      <c r="M34" t="s">
        <v>181</v>
      </c>
    </row>
    <row r="35" spans="1:13" x14ac:dyDescent="0.2">
      <c r="A35" s="2" t="s">
        <v>203</v>
      </c>
      <c r="B35" t="s">
        <v>204</v>
      </c>
      <c r="C35">
        <v>1001240001</v>
      </c>
      <c r="D35">
        <v>300</v>
      </c>
      <c r="E35" t="s">
        <v>191</v>
      </c>
      <c r="F35">
        <v>7.4364005000000004</v>
      </c>
      <c r="G35" t="s">
        <v>177</v>
      </c>
      <c r="I35" t="s">
        <v>33</v>
      </c>
      <c r="J35" t="s">
        <v>205</v>
      </c>
      <c r="K35" t="s">
        <v>206</v>
      </c>
      <c r="L35" t="s">
        <v>207</v>
      </c>
      <c r="M35" t="s">
        <v>181</v>
      </c>
    </row>
    <row r="36" spans="1:13" x14ac:dyDescent="0.2">
      <c r="A36" s="2" t="s">
        <v>203</v>
      </c>
      <c r="B36" t="s">
        <v>204</v>
      </c>
      <c r="C36">
        <v>1001240001</v>
      </c>
      <c r="D36">
        <v>300</v>
      </c>
      <c r="E36" t="s">
        <v>192</v>
      </c>
      <c r="F36">
        <v>33.215000000000003</v>
      </c>
      <c r="G36" t="s">
        <v>177</v>
      </c>
      <c r="I36" t="s">
        <v>33</v>
      </c>
      <c r="J36" t="s">
        <v>205</v>
      </c>
      <c r="K36" t="s">
        <v>206</v>
      </c>
      <c r="L36" t="s">
        <v>207</v>
      </c>
      <c r="M36" t="s">
        <v>181</v>
      </c>
    </row>
    <row r="37" spans="1:13" x14ac:dyDescent="0.2">
      <c r="A37" s="2" t="s">
        <v>203</v>
      </c>
      <c r="B37" t="s">
        <v>204</v>
      </c>
      <c r="C37">
        <v>1001240001</v>
      </c>
      <c r="D37">
        <v>300</v>
      </c>
      <c r="E37" t="s">
        <v>193</v>
      </c>
      <c r="F37">
        <v>35.6164445</v>
      </c>
      <c r="G37" t="s">
        <v>177</v>
      </c>
      <c r="I37" t="s">
        <v>33</v>
      </c>
      <c r="J37" t="s">
        <v>205</v>
      </c>
      <c r="K37" t="s">
        <v>206</v>
      </c>
      <c r="L37" t="s">
        <v>207</v>
      </c>
      <c r="M37" t="s">
        <v>181</v>
      </c>
    </row>
    <row r="38" spans="1:13" x14ac:dyDescent="0.2">
      <c r="A38" s="2" t="s">
        <v>203</v>
      </c>
      <c r="B38" t="s">
        <v>204</v>
      </c>
      <c r="C38">
        <v>1001240001</v>
      </c>
      <c r="D38">
        <v>300</v>
      </c>
      <c r="E38" t="s">
        <v>108</v>
      </c>
      <c r="F38">
        <v>278.85692847124801</v>
      </c>
      <c r="G38" t="s">
        <v>177</v>
      </c>
      <c r="I38" t="s">
        <v>33</v>
      </c>
      <c r="J38" t="s">
        <v>205</v>
      </c>
      <c r="K38" t="s">
        <v>206</v>
      </c>
      <c r="L38" t="s">
        <v>207</v>
      </c>
      <c r="M38" t="s">
        <v>181</v>
      </c>
    </row>
    <row r="39" spans="1:13" x14ac:dyDescent="0.2">
      <c r="A39" s="2" t="s">
        <v>203</v>
      </c>
      <c r="B39" t="s">
        <v>204</v>
      </c>
      <c r="C39">
        <v>1001240001</v>
      </c>
      <c r="D39">
        <v>300</v>
      </c>
      <c r="E39" t="s">
        <v>194</v>
      </c>
      <c r="F39">
        <v>1.46</v>
      </c>
      <c r="G39" t="s">
        <v>177</v>
      </c>
      <c r="I39" t="s">
        <v>33</v>
      </c>
      <c r="J39" t="s">
        <v>205</v>
      </c>
      <c r="K39" t="s">
        <v>206</v>
      </c>
      <c r="L39" t="s">
        <v>207</v>
      </c>
      <c r="M39" t="s">
        <v>181</v>
      </c>
    </row>
    <row r="40" spans="1:13" x14ac:dyDescent="0.2">
      <c r="A40" s="2" t="s">
        <v>203</v>
      </c>
      <c r="B40" t="s">
        <v>204</v>
      </c>
      <c r="C40">
        <v>1001240001</v>
      </c>
      <c r="D40">
        <v>300</v>
      </c>
      <c r="E40" t="s">
        <v>195</v>
      </c>
      <c r="F40">
        <v>1.565558</v>
      </c>
      <c r="G40" t="s">
        <v>177</v>
      </c>
      <c r="I40" t="s">
        <v>33</v>
      </c>
      <c r="J40" t="s">
        <v>205</v>
      </c>
      <c r="K40" t="s">
        <v>206</v>
      </c>
      <c r="L40" t="s">
        <v>207</v>
      </c>
      <c r="M40" t="s">
        <v>181</v>
      </c>
    </row>
    <row r="41" spans="1:13" x14ac:dyDescent="0.2">
      <c r="A41" s="2" t="s">
        <v>203</v>
      </c>
      <c r="B41" t="s">
        <v>204</v>
      </c>
      <c r="C41">
        <v>1001240001</v>
      </c>
      <c r="D41">
        <v>300</v>
      </c>
      <c r="E41" t="s">
        <v>196</v>
      </c>
      <c r="F41">
        <v>1232.97</v>
      </c>
      <c r="G41" t="s">
        <v>177</v>
      </c>
      <c r="I41" t="s">
        <v>33</v>
      </c>
      <c r="J41" t="s">
        <v>205</v>
      </c>
      <c r="K41" t="s">
        <v>206</v>
      </c>
      <c r="L41" t="s">
        <v>207</v>
      </c>
      <c r="M41" t="s">
        <v>181</v>
      </c>
    </row>
    <row r="42" spans="1:13" x14ac:dyDescent="0.2">
      <c r="A42" s="2" t="s">
        <v>203</v>
      </c>
      <c r="B42" t="s">
        <v>204</v>
      </c>
      <c r="C42">
        <v>1001240001</v>
      </c>
      <c r="D42">
        <v>300</v>
      </c>
      <c r="E42" t="s">
        <v>197</v>
      </c>
      <c r="F42">
        <v>1322.1137309999999</v>
      </c>
      <c r="G42" t="s">
        <v>177</v>
      </c>
      <c r="I42" t="s">
        <v>33</v>
      </c>
      <c r="J42" t="s">
        <v>205</v>
      </c>
      <c r="K42" t="s">
        <v>206</v>
      </c>
      <c r="L42" t="s">
        <v>207</v>
      </c>
      <c r="M42" t="s">
        <v>181</v>
      </c>
    </row>
    <row r="43" spans="1:13" x14ac:dyDescent="0.2">
      <c r="A43" s="2" t="s">
        <v>203</v>
      </c>
      <c r="B43" t="s">
        <v>204</v>
      </c>
      <c r="C43">
        <v>1001240001</v>
      </c>
      <c r="D43">
        <v>300</v>
      </c>
      <c r="E43" t="s">
        <v>198</v>
      </c>
      <c r="F43">
        <v>299.01828439972002</v>
      </c>
      <c r="G43" t="s">
        <v>177</v>
      </c>
      <c r="I43" t="s">
        <v>33</v>
      </c>
      <c r="J43" t="s">
        <v>205</v>
      </c>
      <c r="K43" t="s">
        <v>206</v>
      </c>
      <c r="L43" t="s">
        <v>207</v>
      </c>
      <c r="M43" t="s">
        <v>181</v>
      </c>
    </row>
    <row r="44" spans="1:13" x14ac:dyDescent="0.2">
      <c r="A44" s="2" t="s">
        <v>203</v>
      </c>
      <c r="B44" t="s">
        <v>204</v>
      </c>
      <c r="C44">
        <v>1001240001</v>
      </c>
      <c r="D44">
        <v>300</v>
      </c>
      <c r="E44" t="s">
        <v>109</v>
      </c>
      <c r="F44">
        <v>33.215000000000003</v>
      </c>
      <c r="G44" t="s">
        <v>177</v>
      </c>
      <c r="I44" t="s">
        <v>33</v>
      </c>
      <c r="J44" t="s">
        <v>205</v>
      </c>
      <c r="K44" t="s">
        <v>206</v>
      </c>
      <c r="L44" t="s">
        <v>207</v>
      </c>
      <c r="M44" t="s">
        <v>181</v>
      </c>
    </row>
    <row r="45" spans="1:13" x14ac:dyDescent="0.2">
      <c r="A45" s="2" t="s">
        <v>203</v>
      </c>
      <c r="B45" t="s">
        <v>204</v>
      </c>
      <c r="C45">
        <v>1001240001</v>
      </c>
      <c r="D45">
        <v>300</v>
      </c>
      <c r="E45" t="s">
        <v>199</v>
      </c>
      <c r="F45">
        <v>35.6164445</v>
      </c>
      <c r="G45" t="s">
        <v>177</v>
      </c>
      <c r="I45" t="s">
        <v>33</v>
      </c>
      <c r="J45" t="s">
        <v>205</v>
      </c>
      <c r="K45" t="s">
        <v>206</v>
      </c>
      <c r="L45" t="s">
        <v>207</v>
      </c>
      <c r="M45" t="s">
        <v>181</v>
      </c>
    </row>
    <row r="46" spans="1:13" x14ac:dyDescent="0.2">
      <c r="A46" s="2" t="s">
        <v>203</v>
      </c>
      <c r="B46" t="s">
        <v>204</v>
      </c>
      <c r="C46">
        <v>1001240001</v>
      </c>
      <c r="D46">
        <v>300</v>
      </c>
      <c r="E46" t="s">
        <v>208</v>
      </c>
      <c r="F46">
        <v>109.86499999999999</v>
      </c>
      <c r="G46" t="s">
        <v>177</v>
      </c>
      <c r="I46" t="s">
        <v>33</v>
      </c>
      <c r="J46" t="s">
        <v>205</v>
      </c>
      <c r="K46" t="s">
        <v>206</v>
      </c>
      <c r="L46" t="s">
        <v>207</v>
      </c>
      <c r="M46" t="s">
        <v>181</v>
      </c>
    </row>
    <row r="47" spans="1:13" x14ac:dyDescent="0.2">
      <c r="A47" s="2" t="s">
        <v>203</v>
      </c>
      <c r="B47" t="s">
        <v>204</v>
      </c>
      <c r="C47">
        <v>1001240001</v>
      </c>
      <c r="D47">
        <v>300</v>
      </c>
      <c r="E47" t="s">
        <v>209</v>
      </c>
      <c r="F47">
        <v>117.8082395</v>
      </c>
      <c r="G47" t="s">
        <v>177</v>
      </c>
      <c r="I47" t="s">
        <v>33</v>
      </c>
      <c r="J47" t="s">
        <v>205</v>
      </c>
      <c r="K47" t="s">
        <v>206</v>
      </c>
      <c r="L47" t="s">
        <v>207</v>
      </c>
      <c r="M47" t="s">
        <v>181</v>
      </c>
    </row>
    <row r="48" spans="1:13" x14ac:dyDescent="0.2">
      <c r="A48" s="2" t="s">
        <v>203</v>
      </c>
      <c r="B48" t="s">
        <v>204</v>
      </c>
      <c r="C48">
        <v>1001240001</v>
      </c>
      <c r="D48">
        <v>300</v>
      </c>
      <c r="E48" t="s">
        <v>8</v>
      </c>
      <c r="F48">
        <v>33.215000000000003</v>
      </c>
      <c r="G48" t="s">
        <v>177</v>
      </c>
      <c r="I48" t="s">
        <v>33</v>
      </c>
      <c r="J48" t="s">
        <v>205</v>
      </c>
      <c r="K48" t="s">
        <v>206</v>
      </c>
      <c r="L48" t="s">
        <v>207</v>
      </c>
      <c r="M48" t="s">
        <v>181</v>
      </c>
    </row>
    <row r="49" spans="1:13" x14ac:dyDescent="0.2">
      <c r="A49" s="2" t="s">
        <v>203</v>
      </c>
      <c r="B49" t="s">
        <v>204</v>
      </c>
      <c r="C49">
        <v>1001240001</v>
      </c>
      <c r="D49">
        <v>300</v>
      </c>
      <c r="E49" t="s">
        <v>200</v>
      </c>
      <c r="F49">
        <v>35.6164445</v>
      </c>
      <c r="G49" t="s">
        <v>177</v>
      </c>
      <c r="I49" t="s">
        <v>33</v>
      </c>
      <c r="J49" t="s">
        <v>205</v>
      </c>
      <c r="K49" t="s">
        <v>206</v>
      </c>
      <c r="L49" t="s">
        <v>207</v>
      </c>
      <c r="M49" t="s">
        <v>181</v>
      </c>
    </row>
    <row r="50" spans="1:13" x14ac:dyDescent="0.2">
      <c r="A50" s="2" t="s">
        <v>203</v>
      </c>
      <c r="B50" t="s">
        <v>204</v>
      </c>
      <c r="C50">
        <v>1001240001</v>
      </c>
      <c r="D50">
        <v>300</v>
      </c>
      <c r="E50" t="s">
        <v>201</v>
      </c>
      <c r="F50">
        <v>5522.45</v>
      </c>
      <c r="G50" t="s">
        <v>177</v>
      </c>
      <c r="I50" t="s">
        <v>33</v>
      </c>
      <c r="J50" t="s">
        <v>205</v>
      </c>
      <c r="K50" t="s">
        <v>206</v>
      </c>
      <c r="L50" t="s">
        <v>207</v>
      </c>
      <c r="M50" t="s">
        <v>181</v>
      </c>
    </row>
    <row r="51" spans="1:13" x14ac:dyDescent="0.2">
      <c r="A51" s="2" t="s">
        <v>203</v>
      </c>
      <c r="B51" t="s">
        <v>204</v>
      </c>
      <c r="C51">
        <v>1001240001</v>
      </c>
      <c r="D51">
        <v>300</v>
      </c>
      <c r="E51" t="s">
        <v>202</v>
      </c>
      <c r="F51">
        <v>5921.7231350000002</v>
      </c>
      <c r="G51" t="s">
        <v>177</v>
      </c>
      <c r="I51" t="s">
        <v>33</v>
      </c>
      <c r="J51" t="s">
        <v>205</v>
      </c>
      <c r="K51" t="s">
        <v>206</v>
      </c>
      <c r="L51" t="s">
        <v>207</v>
      </c>
      <c r="M51" t="s">
        <v>181</v>
      </c>
    </row>
    <row r="52" spans="1:13" x14ac:dyDescent="0.2">
      <c r="A52" s="2" t="s">
        <v>210</v>
      </c>
      <c r="B52" t="s">
        <v>211</v>
      </c>
      <c r="C52">
        <v>1001267002</v>
      </c>
      <c r="D52">
        <v>80</v>
      </c>
      <c r="E52" t="s">
        <v>107</v>
      </c>
      <c r="F52">
        <v>10.585000000000001</v>
      </c>
      <c r="G52" t="s">
        <v>184</v>
      </c>
      <c r="I52" t="s">
        <v>32</v>
      </c>
      <c r="J52" t="s">
        <v>178</v>
      </c>
      <c r="K52" t="s">
        <v>179</v>
      </c>
      <c r="L52" t="s">
        <v>180</v>
      </c>
      <c r="M52" t="s">
        <v>181</v>
      </c>
    </row>
    <row r="53" spans="1:13" x14ac:dyDescent="0.2">
      <c r="A53" s="2" t="s">
        <v>210</v>
      </c>
      <c r="B53" t="s">
        <v>211</v>
      </c>
      <c r="C53">
        <v>1001267002</v>
      </c>
      <c r="D53">
        <v>80</v>
      </c>
      <c r="E53" t="s">
        <v>182</v>
      </c>
      <c r="F53">
        <v>11.3502955</v>
      </c>
      <c r="G53" t="s">
        <v>184</v>
      </c>
      <c r="I53" t="s">
        <v>32</v>
      </c>
      <c r="J53" t="s">
        <v>178</v>
      </c>
      <c r="K53" t="s">
        <v>179</v>
      </c>
      <c r="L53" t="s">
        <v>180</v>
      </c>
      <c r="M53" t="s">
        <v>181</v>
      </c>
    </row>
    <row r="54" spans="1:13" x14ac:dyDescent="0.2">
      <c r="A54" s="2" t="s">
        <v>210</v>
      </c>
      <c r="B54" t="s">
        <v>211</v>
      </c>
      <c r="C54">
        <v>1001267002</v>
      </c>
      <c r="D54">
        <v>80</v>
      </c>
      <c r="E54" t="s">
        <v>183</v>
      </c>
      <c r="F54">
        <v>41.975000000000001</v>
      </c>
      <c r="G54" t="s">
        <v>184</v>
      </c>
      <c r="I54" t="s">
        <v>32</v>
      </c>
      <c r="J54" t="s">
        <v>178</v>
      </c>
      <c r="K54" t="s">
        <v>179</v>
      </c>
      <c r="L54" t="s">
        <v>180</v>
      </c>
      <c r="M54" t="s">
        <v>181</v>
      </c>
    </row>
    <row r="55" spans="1:13" x14ac:dyDescent="0.2">
      <c r="A55" s="2" t="s">
        <v>210</v>
      </c>
      <c r="B55" t="s">
        <v>211</v>
      </c>
      <c r="C55">
        <v>1001267002</v>
      </c>
      <c r="D55">
        <v>80</v>
      </c>
      <c r="E55" t="s">
        <v>185</v>
      </c>
      <c r="F55">
        <v>45.009792500000003</v>
      </c>
      <c r="G55" t="s">
        <v>184</v>
      </c>
      <c r="I55" t="s">
        <v>32</v>
      </c>
      <c r="J55" t="s">
        <v>178</v>
      </c>
      <c r="K55" t="s">
        <v>179</v>
      </c>
      <c r="L55" t="s">
        <v>180</v>
      </c>
      <c r="M55" t="s">
        <v>181</v>
      </c>
    </row>
    <row r="56" spans="1:13" x14ac:dyDescent="0.2">
      <c r="A56" s="2" t="s">
        <v>210</v>
      </c>
      <c r="B56" t="s">
        <v>211</v>
      </c>
      <c r="C56">
        <v>1001267002</v>
      </c>
      <c r="D56">
        <v>80</v>
      </c>
      <c r="E56" t="s">
        <v>186</v>
      </c>
      <c r="F56">
        <v>8.3949999999999996</v>
      </c>
      <c r="G56" t="s">
        <v>184</v>
      </c>
      <c r="I56" t="s">
        <v>32</v>
      </c>
      <c r="J56" t="s">
        <v>178</v>
      </c>
      <c r="K56" t="s">
        <v>179</v>
      </c>
      <c r="L56" t="s">
        <v>180</v>
      </c>
      <c r="M56" t="s">
        <v>181</v>
      </c>
    </row>
    <row r="57" spans="1:13" x14ac:dyDescent="0.2">
      <c r="A57" s="2" t="s">
        <v>210</v>
      </c>
      <c r="B57" t="s">
        <v>211</v>
      </c>
      <c r="C57">
        <v>1001267002</v>
      </c>
      <c r="D57">
        <v>80</v>
      </c>
      <c r="E57" t="s">
        <v>187</v>
      </c>
      <c r="F57">
        <v>9.0019585000000006</v>
      </c>
      <c r="G57" t="s">
        <v>184</v>
      </c>
      <c r="I57" t="s">
        <v>32</v>
      </c>
      <c r="J57" t="s">
        <v>178</v>
      </c>
      <c r="K57" t="s">
        <v>179</v>
      </c>
      <c r="L57" t="s">
        <v>180</v>
      </c>
      <c r="M57" t="s">
        <v>181</v>
      </c>
    </row>
    <row r="58" spans="1:13" x14ac:dyDescent="0.2">
      <c r="A58" s="2" t="s">
        <v>210</v>
      </c>
      <c r="B58" t="s">
        <v>211</v>
      </c>
      <c r="C58">
        <v>1001267002</v>
      </c>
      <c r="D58">
        <v>80</v>
      </c>
      <c r="E58" t="s">
        <v>188</v>
      </c>
      <c r="F58">
        <v>6.2050000000000001</v>
      </c>
      <c r="G58" t="s">
        <v>184</v>
      </c>
      <c r="I58" t="s">
        <v>32</v>
      </c>
      <c r="J58" t="s">
        <v>178</v>
      </c>
      <c r="K58" t="s">
        <v>179</v>
      </c>
      <c r="L58" t="s">
        <v>180</v>
      </c>
      <c r="M58" t="s">
        <v>181</v>
      </c>
    </row>
    <row r="59" spans="1:13" x14ac:dyDescent="0.2">
      <c r="A59" s="2" t="s">
        <v>210</v>
      </c>
      <c r="B59" t="s">
        <v>211</v>
      </c>
      <c r="C59">
        <v>1001267002</v>
      </c>
      <c r="D59">
        <v>80</v>
      </c>
      <c r="E59" t="s">
        <v>189</v>
      </c>
      <c r="F59">
        <v>6.6536214999999999</v>
      </c>
      <c r="G59" t="s">
        <v>184</v>
      </c>
      <c r="I59" t="s">
        <v>32</v>
      </c>
      <c r="J59" t="s">
        <v>178</v>
      </c>
      <c r="K59" t="s">
        <v>179</v>
      </c>
      <c r="L59" t="s">
        <v>180</v>
      </c>
      <c r="M59" t="s">
        <v>181</v>
      </c>
    </row>
    <row r="60" spans="1:13" x14ac:dyDescent="0.2">
      <c r="A60" s="2" t="s">
        <v>210</v>
      </c>
      <c r="B60" t="s">
        <v>211</v>
      </c>
      <c r="C60">
        <v>1001267002</v>
      </c>
      <c r="D60">
        <v>80</v>
      </c>
      <c r="E60" t="s">
        <v>190</v>
      </c>
      <c r="F60">
        <v>5.84</v>
      </c>
      <c r="G60" t="s">
        <v>184</v>
      </c>
      <c r="I60" t="s">
        <v>32</v>
      </c>
      <c r="J60" t="s">
        <v>178</v>
      </c>
      <c r="K60" t="s">
        <v>179</v>
      </c>
      <c r="L60" t="s">
        <v>180</v>
      </c>
      <c r="M60" t="s">
        <v>181</v>
      </c>
    </row>
    <row r="61" spans="1:13" x14ac:dyDescent="0.2">
      <c r="A61" s="2" t="s">
        <v>210</v>
      </c>
      <c r="B61" t="s">
        <v>211</v>
      </c>
      <c r="C61">
        <v>1001267002</v>
      </c>
      <c r="D61">
        <v>80</v>
      </c>
      <c r="E61" t="s">
        <v>191</v>
      </c>
      <c r="F61">
        <v>6.262232</v>
      </c>
      <c r="G61" t="s">
        <v>184</v>
      </c>
      <c r="I61" t="s">
        <v>32</v>
      </c>
      <c r="J61" t="s">
        <v>178</v>
      </c>
      <c r="K61" t="s">
        <v>179</v>
      </c>
      <c r="L61" t="s">
        <v>180</v>
      </c>
      <c r="M61" t="s">
        <v>181</v>
      </c>
    </row>
    <row r="62" spans="1:13" x14ac:dyDescent="0.2">
      <c r="A62" s="2" t="s">
        <v>210</v>
      </c>
      <c r="B62" t="s">
        <v>211</v>
      </c>
      <c r="C62">
        <v>1001267002</v>
      </c>
      <c r="D62">
        <v>80</v>
      </c>
      <c r="E62" t="s">
        <v>192</v>
      </c>
      <c r="F62">
        <v>5.84</v>
      </c>
      <c r="G62" t="s">
        <v>184</v>
      </c>
      <c r="I62" t="s">
        <v>32</v>
      </c>
      <c r="J62" t="s">
        <v>178</v>
      </c>
      <c r="K62" t="s">
        <v>179</v>
      </c>
      <c r="L62" t="s">
        <v>180</v>
      </c>
      <c r="M62" t="s">
        <v>181</v>
      </c>
    </row>
    <row r="63" spans="1:13" x14ac:dyDescent="0.2">
      <c r="A63" s="2" t="s">
        <v>210</v>
      </c>
      <c r="B63" t="s">
        <v>211</v>
      </c>
      <c r="C63">
        <v>1001267002</v>
      </c>
      <c r="D63">
        <v>80</v>
      </c>
      <c r="E63" t="s">
        <v>193</v>
      </c>
      <c r="F63">
        <v>6.262232</v>
      </c>
      <c r="G63" t="s">
        <v>184</v>
      </c>
      <c r="I63" t="s">
        <v>32</v>
      </c>
      <c r="J63" t="s">
        <v>178</v>
      </c>
      <c r="K63" t="s">
        <v>179</v>
      </c>
      <c r="L63" t="s">
        <v>180</v>
      </c>
      <c r="M63" t="s">
        <v>181</v>
      </c>
    </row>
    <row r="64" spans="1:13" x14ac:dyDescent="0.2">
      <c r="A64" s="2" t="s">
        <v>210</v>
      </c>
      <c r="B64" t="s">
        <v>211</v>
      </c>
      <c r="C64">
        <v>1001267002</v>
      </c>
      <c r="D64">
        <v>80</v>
      </c>
      <c r="E64" t="s">
        <v>108</v>
      </c>
      <c r="F64">
        <v>0.16483870967741901</v>
      </c>
      <c r="G64" t="s">
        <v>184</v>
      </c>
      <c r="I64" t="s">
        <v>32</v>
      </c>
      <c r="J64" t="s">
        <v>178</v>
      </c>
      <c r="K64" t="s">
        <v>179</v>
      </c>
      <c r="L64" t="s">
        <v>180</v>
      </c>
      <c r="M64" t="s">
        <v>181</v>
      </c>
    </row>
    <row r="65" spans="1:13" x14ac:dyDescent="0.2">
      <c r="A65" s="2" t="s">
        <v>210</v>
      </c>
      <c r="B65" t="s">
        <v>211</v>
      </c>
      <c r="C65">
        <v>1001267002</v>
      </c>
      <c r="D65">
        <v>80</v>
      </c>
      <c r="E65" t="s">
        <v>196</v>
      </c>
      <c r="F65">
        <v>0.73</v>
      </c>
      <c r="G65" t="s">
        <v>184</v>
      </c>
      <c r="I65" t="s">
        <v>32</v>
      </c>
      <c r="J65" t="s">
        <v>178</v>
      </c>
      <c r="K65" t="s">
        <v>179</v>
      </c>
      <c r="L65" t="s">
        <v>180</v>
      </c>
      <c r="M65" t="s">
        <v>181</v>
      </c>
    </row>
    <row r="66" spans="1:13" x14ac:dyDescent="0.2">
      <c r="A66" s="2" t="s">
        <v>210</v>
      </c>
      <c r="B66" t="s">
        <v>211</v>
      </c>
      <c r="C66">
        <v>1001267002</v>
      </c>
      <c r="D66">
        <v>80</v>
      </c>
      <c r="E66" t="s">
        <v>197</v>
      </c>
      <c r="F66">
        <v>0.782779</v>
      </c>
      <c r="G66" t="s">
        <v>184</v>
      </c>
      <c r="I66" t="s">
        <v>32</v>
      </c>
      <c r="J66" t="s">
        <v>178</v>
      </c>
      <c r="K66" t="s">
        <v>179</v>
      </c>
      <c r="L66" t="s">
        <v>180</v>
      </c>
      <c r="M66" t="s">
        <v>181</v>
      </c>
    </row>
    <row r="67" spans="1:13" x14ac:dyDescent="0.2">
      <c r="A67" s="2" t="s">
        <v>210</v>
      </c>
      <c r="B67" t="s">
        <v>211</v>
      </c>
      <c r="C67">
        <v>1001267002</v>
      </c>
      <c r="D67">
        <v>80</v>
      </c>
      <c r="E67" t="s">
        <v>198</v>
      </c>
      <c r="F67">
        <v>0.17675654838709701</v>
      </c>
      <c r="G67" t="s">
        <v>184</v>
      </c>
      <c r="I67" t="s">
        <v>32</v>
      </c>
      <c r="J67" t="s">
        <v>178</v>
      </c>
      <c r="K67" t="s">
        <v>179</v>
      </c>
      <c r="L67" t="s">
        <v>180</v>
      </c>
      <c r="M67" t="s">
        <v>181</v>
      </c>
    </row>
    <row r="68" spans="1:13" x14ac:dyDescent="0.2">
      <c r="A68" s="2" t="s">
        <v>210</v>
      </c>
      <c r="B68" t="s">
        <v>211</v>
      </c>
      <c r="C68">
        <v>1001267002</v>
      </c>
      <c r="D68">
        <v>80</v>
      </c>
      <c r="E68" t="s">
        <v>109</v>
      </c>
      <c r="F68">
        <v>5.84</v>
      </c>
      <c r="G68" t="s">
        <v>184</v>
      </c>
      <c r="I68" t="s">
        <v>32</v>
      </c>
      <c r="J68" t="s">
        <v>178</v>
      </c>
      <c r="K68" t="s">
        <v>179</v>
      </c>
      <c r="L68" t="s">
        <v>180</v>
      </c>
      <c r="M68" t="s">
        <v>181</v>
      </c>
    </row>
    <row r="69" spans="1:13" x14ac:dyDescent="0.2">
      <c r="A69" s="2" t="s">
        <v>210</v>
      </c>
      <c r="B69" t="s">
        <v>211</v>
      </c>
      <c r="C69">
        <v>1001267002</v>
      </c>
      <c r="D69">
        <v>80</v>
      </c>
      <c r="E69" t="s">
        <v>199</v>
      </c>
      <c r="F69">
        <v>6.262232</v>
      </c>
      <c r="G69" t="s">
        <v>184</v>
      </c>
      <c r="I69" t="s">
        <v>32</v>
      </c>
      <c r="J69" t="s">
        <v>178</v>
      </c>
      <c r="K69" t="s">
        <v>179</v>
      </c>
      <c r="L69" t="s">
        <v>180</v>
      </c>
      <c r="M69" t="s">
        <v>181</v>
      </c>
    </row>
    <row r="70" spans="1:13" x14ac:dyDescent="0.2">
      <c r="A70" s="2" t="s">
        <v>210</v>
      </c>
      <c r="B70" t="s">
        <v>211</v>
      </c>
      <c r="C70">
        <v>1001267002</v>
      </c>
      <c r="D70">
        <v>80</v>
      </c>
      <c r="E70" t="s">
        <v>8</v>
      </c>
      <c r="F70">
        <v>0.73</v>
      </c>
      <c r="G70" t="s">
        <v>184</v>
      </c>
      <c r="I70" t="s">
        <v>32</v>
      </c>
      <c r="J70" t="s">
        <v>178</v>
      </c>
      <c r="K70" t="s">
        <v>179</v>
      </c>
      <c r="L70" t="s">
        <v>180</v>
      </c>
      <c r="M70" t="s">
        <v>181</v>
      </c>
    </row>
    <row r="71" spans="1:13" x14ac:dyDescent="0.2">
      <c r="A71" s="2" t="s">
        <v>210</v>
      </c>
      <c r="B71" t="s">
        <v>211</v>
      </c>
      <c r="C71">
        <v>1001267002</v>
      </c>
      <c r="D71">
        <v>80</v>
      </c>
      <c r="E71" t="s">
        <v>200</v>
      </c>
      <c r="F71">
        <v>0.782779</v>
      </c>
      <c r="G71" t="s">
        <v>184</v>
      </c>
      <c r="I71" t="s">
        <v>32</v>
      </c>
      <c r="J71" t="s">
        <v>178</v>
      </c>
      <c r="K71" t="s">
        <v>179</v>
      </c>
      <c r="L71" t="s">
        <v>180</v>
      </c>
      <c r="M71" t="s">
        <v>181</v>
      </c>
    </row>
    <row r="72" spans="1:13" x14ac:dyDescent="0.2">
      <c r="A72" s="2" t="s">
        <v>210</v>
      </c>
      <c r="B72" t="s">
        <v>211</v>
      </c>
      <c r="C72">
        <v>1001267002</v>
      </c>
      <c r="D72">
        <v>80</v>
      </c>
      <c r="E72" t="s">
        <v>201</v>
      </c>
      <c r="F72">
        <v>657</v>
      </c>
      <c r="G72" t="s">
        <v>184</v>
      </c>
      <c r="I72" t="s">
        <v>32</v>
      </c>
      <c r="J72" t="s">
        <v>178</v>
      </c>
      <c r="K72" t="s">
        <v>179</v>
      </c>
      <c r="L72" t="s">
        <v>180</v>
      </c>
      <c r="M72" t="s">
        <v>181</v>
      </c>
    </row>
    <row r="73" spans="1:13" x14ac:dyDescent="0.2">
      <c r="A73" s="2" t="s">
        <v>210</v>
      </c>
      <c r="B73" t="s">
        <v>211</v>
      </c>
      <c r="C73">
        <v>1001267002</v>
      </c>
      <c r="D73">
        <v>80</v>
      </c>
      <c r="E73" t="s">
        <v>202</v>
      </c>
      <c r="F73">
        <v>704.50109999999995</v>
      </c>
      <c r="G73" t="s">
        <v>184</v>
      </c>
      <c r="I73" t="s">
        <v>32</v>
      </c>
      <c r="J73" t="s">
        <v>178</v>
      </c>
      <c r="K73" t="s">
        <v>179</v>
      </c>
      <c r="L73" t="s">
        <v>180</v>
      </c>
      <c r="M73" t="s">
        <v>181</v>
      </c>
    </row>
    <row r="74" spans="1:13" x14ac:dyDescent="0.2">
      <c r="A74" s="2" t="s">
        <v>212</v>
      </c>
      <c r="B74" t="s">
        <v>213</v>
      </c>
      <c r="C74">
        <v>1004033001</v>
      </c>
      <c r="D74">
        <v>540</v>
      </c>
      <c r="E74" t="s">
        <v>107</v>
      </c>
      <c r="F74">
        <v>719.05</v>
      </c>
      <c r="G74" t="s">
        <v>184</v>
      </c>
      <c r="I74" t="s">
        <v>57</v>
      </c>
      <c r="J74" t="s">
        <v>214</v>
      </c>
      <c r="K74" t="s">
        <v>215</v>
      </c>
      <c r="L74" t="s">
        <v>216</v>
      </c>
      <c r="M74" t="s">
        <v>217</v>
      </c>
    </row>
    <row r="75" spans="1:13" x14ac:dyDescent="0.2">
      <c r="A75" s="2" t="s">
        <v>212</v>
      </c>
      <c r="B75" t="s">
        <v>213</v>
      </c>
      <c r="C75">
        <v>1004033001</v>
      </c>
      <c r="D75">
        <v>540</v>
      </c>
      <c r="E75" t="s">
        <v>182</v>
      </c>
      <c r="F75">
        <v>723.43620499999997</v>
      </c>
      <c r="G75" t="s">
        <v>184</v>
      </c>
      <c r="I75" t="s">
        <v>57</v>
      </c>
      <c r="J75" t="s">
        <v>214</v>
      </c>
      <c r="K75" t="s">
        <v>215</v>
      </c>
      <c r="L75" t="s">
        <v>216</v>
      </c>
      <c r="M75" t="s">
        <v>217</v>
      </c>
    </row>
    <row r="76" spans="1:13" x14ac:dyDescent="0.2">
      <c r="A76" s="2" t="s">
        <v>212</v>
      </c>
      <c r="B76" t="s">
        <v>213</v>
      </c>
      <c r="C76">
        <v>1004033001</v>
      </c>
      <c r="D76">
        <v>540</v>
      </c>
      <c r="E76" t="s">
        <v>183</v>
      </c>
      <c r="F76">
        <v>2768.5250000000001</v>
      </c>
      <c r="G76" t="s">
        <v>184</v>
      </c>
      <c r="I76" t="s">
        <v>57</v>
      </c>
      <c r="J76" t="s">
        <v>214</v>
      </c>
      <c r="K76" t="s">
        <v>215</v>
      </c>
      <c r="L76" t="s">
        <v>216</v>
      </c>
      <c r="M76" t="s">
        <v>217</v>
      </c>
    </row>
    <row r="77" spans="1:13" x14ac:dyDescent="0.2">
      <c r="A77" s="2" t="s">
        <v>212</v>
      </c>
      <c r="B77" t="s">
        <v>213</v>
      </c>
      <c r="C77">
        <v>1004033001</v>
      </c>
      <c r="D77">
        <v>540</v>
      </c>
      <c r="E77" t="s">
        <v>185</v>
      </c>
      <c r="F77">
        <v>2785.4130024999999</v>
      </c>
      <c r="G77" t="s">
        <v>184</v>
      </c>
      <c r="I77" t="s">
        <v>57</v>
      </c>
      <c r="J77" t="s">
        <v>214</v>
      </c>
      <c r="K77" t="s">
        <v>215</v>
      </c>
      <c r="L77" t="s">
        <v>216</v>
      </c>
      <c r="M77" t="s">
        <v>217</v>
      </c>
    </row>
    <row r="78" spans="1:13" x14ac:dyDescent="0.2">
      <c r="A78" s="2" t="s">
        <v>212</v>
      </c>
      <c r="B78" t="s">
        <v>213</v>
      </c>
      <c r="C78">
        <v>1004033001</v>
      </c>
      <c r="D78">
        <v>540</v>
      </c>
      <c r="E78" t="s">
        <v>186</v>
      </c>
      <c r="F78">
        <v>122.27500000000001</v>
      </c>
      <c r="G78" t="s">
        <v>184</v>
      </c>
      <c r="I78" t="s">
        <v>57</v>
      </c>
      <c r="J78" t="s">
        <v>214</v>
      </c>
      <c r="K78" t="s">
        <v>215</v>
      </c>
      <c r="L78" t="s">
        <v>216</v>
      </c>
      <c r="M78" t="s">
        <v>217</v>
      </c>
    </row>
    <row r="79" spans="1:13" x14ac:dyDescent="0.2">
      <c r="A79" s="2" t="s">
        <v>212</v>
      </c>
      <c r="B79" t="s">
        <v>213</v>
      </c>
      <c r="C79">
        <v>1004033001</v>
      </c>
      <c r="D79">
        <v>540</v>
      </c>
      <c r="E79" t="s">
        <v>187</v>
      </c>
      <c r="F79">
        <v>123.0208775</v>
      </c>
      <c r="G79" t="s">
        <v>184</v>
      </c>
      <c r="I79" t="s">
        <v>57</v>
      </c>
      <c r="J79" t="s">
        <v>214</v>
      </c>
      <c r="K79" t="s">
        <v>215</v>
      </c>
      <c r="L79" t="s">
        <v>216</v>
      </c>
      <c r="M79" t="s">
        <v>217</v>
      </c>
    </row>
    <row r="80" spans="1:13" x14ac:dyDescent="0.2">
      <c r="A80" s="2" t="s">
        <v>212</v>
      </c>
      <c r="B80" t="s">
        <v>213</v>
      </c>
      <c r="C80">
        <v>1004033001</v>
      </c>
      <c r="D80">
        <v>540</v>
      </c>
      <c r="E80" t="s">
        <v>188</v>
      </c>
      <c r="F80">
        <v>902.02290166744604</v>
      </c>
      <c r="G80" t="s">
        <v>184</v>
      </c>
      <c r="I80" t="s">
        <v>57</v>
      </c>
      <c r="J80" t="s">
        <v>214</v>
      </c>
      <c r="K80" t="s">
        <v>215</v>
      </c>
      <c r="L80" t="s">
        <v>216</v>
      </c>
      <c r="M80" t="s">
        <v>217</v>
      </c>
    </row>
    <row r="81" spans="1:13" x14ac:dyDescent="0.2">
      <c r="A81" s="2" t="s">
        <v>212</v>
      </c>
      <c r="B81" t="s">
        <v>213</v>
      </c>
      <c r="C81">
        <v>1004033001</v>
      </c>
      <c r="D81">
        <v>540</v>
      </c>
      <c r="E81" t="s">
        <v>189</v>
      </c>
      <c r="F81">
        <v>907.52524136761701</v>
      </c>
      <c r="G81" t="s">
        <v>184</v>
      </c>
      <c r="I81" t="s">
        <v>57</v>
      </c>
      <c r="J81" t="s">
        <v>214</v>
      </c>
      <c r="K81" t="s">
        <v>215</v>
      </c>
      <c r="L81" t="s">
        <v>216</v>
      </c>
      <c r="M81" t="s">
        <v>217</v>
      </c>
    </row>
    <row r="82" spans="1:13" x14ac:dyDescent="0.2">
      <c r="A82" s="2" t="s">
        <v>212</v>
      </c>
      <c r="B82" t="s">
        <v>213</v>
      </c>
      <c r="C82">
        <v>1004033001</v>
      </c>
      <c r="D82">
        <v>540</v>
      </c>
      <c r="E82" t="s">
        <v>190</v>
      </c>
      <c r="F82">
        <v>1148.29</v>
      </c>
      <c r="G82" t="s">
        <v>184</v>
      </c>
      <c r="I82" t="s">
        <v>57</v>
      </c>
      <c r="J82" t="s">
        <v>214</v>
      </c>
      <c r="K82" t="s">
        <v>215</v>
      </c>
      <c r="L82" t="s">
        <v>216</v>
      </c>
      <c r="M82" t="s">
        <v>217</v>
      </c>
    </row>
    <row r="83" spans="1:13" x14ac:dyDescent="0.2">
      <c r="A83" s="2" t="s">
        <v>212</v>
      </c>
      <c r="B83" t="s">
        <v>213</v>
      </c>
      <c r="C83">
        <v>1004033001</v>
      </c>
      <c r="D83">
        <v>540</v>
      </c>
      <c r="E83" t="s">
        <v>191</v>
      </c>
      <c r="F83">
        <v>1155.2945689999999</v>
      </c>
      <c r="G83" t="s">
        <v>184</v>
      </c>
      <c r="I83" t="s">
        <v>57</v>
      </c>
      <c r="J83" t="s">
        <v>214</v>
      </c>
      <c r="K83" t="s">
        <v>215</v>
      </c>
      <c r="L83" t="s">
        <v>216</v>
      </c>
      <c r="M83" t="s">
        <v>217</v>
      </c>
    </row>
    <row r="84" spans="1:13" x14ac:dyDescent="0.2">
      <c r="A84" s="2" t="s">
        <v>212</v>
      </c>
      <c r="B84" t="s">
        <v>213</v>
      </c>
      <c r="C84">
        <v>1004033001</v>
      </c>
      <c r="D84">
        <v>540</v>
      </c>
      <c r="E84" t="s">
        <v>108</v>
      </c>
      <c r="F84">
        <v>8.9084572230014007</v>
      </c>
      <c r="G84" t="s">
        <v>184</v>
      </c>
      <c r="I84" t="s">
        <v>57</v>
      </c>
      <c r="J84" t="s">
        <v>214</v>
      </c>
      <c r="K84" t="s">
        <v>215</v>
      </c>
      <c r="L84" t="s">
        <v>216</v>
      </c>
      <c r="M84" t="s">
        <v>217</v>
      </c>
    </row>
    <row r="85" spans="1:13" x14ac:dyDescent="0.2">
      <c r="A85" s="2" t="s">
        <v>212</v>
      </c>
      <c r="B85" t="s">
        <v>213</v>
      </c>
      <c r="C85">
        <v>1004033001</v>
      </c>
      <c r="D85">
        <v>540</v>
      </c>
      <c r="E85" t="s">
        <v>194</v>
      </c>
      <c r="F85">
        <v>2.19</v>
      </c>
      <c r="G85" t="s">
        <v>184</v>
      </c>
      <c r="I85" t="s">
        <v>57</v>
      </c>
      <c r="J85" t="s">
        <v>214</v>
      </c>
      <c r="K85" t="s">
        <v>215</v>
      </c>
      <c r="L85" t="s">
        <v>216</v>
      </c>
      <c r="M85" t="s">
        <v>217</v>
      </c>
    </row>
    <row r="86" spans="1:13" x14ac:dyDescent="0.2">
      <c r="A86" s="2" t="s">
        <v>212</v>
      </c>
      <c r="B86" t="s">
        <v>213</v>
      </c>
      <c r="C86">
        <v>1004033001</v>
      </c>
      <c r="D86">
        <v>540</v>
      </c>
      <c r="E86" t="s">
        <v>195</v>
      </c>
      <c r="F86">
        <v>2.2033589999999998</v>
      </c>
      <c r="G86" t="s">
        <v>184</v>
      </c>
      <c r="I86" t="s">
        <v>57</v>
      </c>
      <c r="J86" t="s">
        <v>214</v>
      </c>
      <c r="K86" t="s">
        <v>215</v>
      </c>
      <c r="L86" t="s">
        <v>216</v>
      </c>
      <c r="M86" t="s">
        <v>217</v>
      </c>
    </row>
    <row r="87" spans="1:13" x14ac:dyDescent="0.2">
      <c r="A87" s="2" t="s">
        <v>212</v>
      </c>
      <c r="B87" t="s">
        <v>213</v>
      </c>
      <c r="C87">
        <v>1004033001</v>
      </c>
      <c r="D87">
        <v>540</v>
      </c>
      <c r="E87" t="s">
        <v>196</v>
      </c>
      <c r="F87">
        <v>36.5</v>
      </c>
      <c r="G87" t="s">
        <v>184</v>
      </c>
      <c r="I87" t="s">
        <v>57</v>
      </c>
      <c r="J87" t="s">
        <v>214</v>
      </c>
      <c r="K87" t="s">
        <v>215</v>
      </c>
      <c r="L87" t="s">
        <v>216</v>
      </c>
      <c r="M87" t="s">
        <v>217</v>
      </c>
    </row>
    <row r="88" spans="1:13" x14ac:dyDescent="0.2">
      <c r="A88" s="2" t="s">
        <v>212</v>
      </c>
      <c r="B88" t="s">
        <v>213</v>
      </c>
      <c r="C88">
        <v>1004033001</v>
      </c>
      <c r="D88">
        <v>540</v>
      </c>
      <c r="E88" t="s">
        <v>197</v>
      </c>
      <c r="F88">
        <v>36.722650000000002</v>
      </c>
      <c r="G88" t="s">
        <v>184</v>
      </c>
      <c r="I88" t="s">
        <v>57</v>
      </c>
      <c r="J88" t="s">
        <v>214</v>
      </c>
      <c r="K88" t="s">
        <v>215</v>
      </c>
      <c r="L88" t="s">
        <v>216</v>
      </c>
      <c r="M88" t="s">
        <v>217</v>
      </c>
    </row>
    <row r="89" spans="1:13" x14ac:dyDescent="0.2">
      <c r="A89" s="2" t="s">
        <v>212</v>
      </c>
      <c r="B89" t="s">
        <v>213</v>
      </c>
      <c r="C89">
        <v>1004033001</v>
      </c>
      <c r="D89">
        <v>540</v>
      </c>
      <c r="E89" t="s">
        <v>198</v>
      </c>
      <c r="F89">
        <v>8.9627988120617097</v>
      </c>
      <c r="G89" t="s">
        <v>184</v>
      </c>
      <c r="I89" t="s">
        <v>57</v>
      </c>
      <c r="J89" t="s">
        <v>214</v>
      </c>
      <c r="K89" t="s">
        <v>215</v>
      </c>
      <c r="L89" t="s">
        <v>216</v>
      </c>
      <c r="M89" t="s">
        <v>217</v>
      </c>
    </row>
    <row r="90" spans="1:13" x14ac:dyDescent="0.2">
      <c r="A90" s="2" t="s">
        <v>212</v>
      </c>
      <c r="B90" t="s">
        <v>213</v>
      </c>
      <c r="C90">
        <v>1004033001</v>
      </c>
      <c r="D90">
        <v>540</v>
      </c>
      <c r="E90" t="s">
        <v>109</v>
      </c>
      <c r="F90">
        <v>893.11444444444396</v>
      </c>
      <c r="G90" t="s">
        <v>184</v>
      </c>
      <c r="I90" t="s">
        <v>57</v>
      </c>
      <c r="J90" t="s">
        <v>214</v>
      </c>
      <c r="K90" t="s">
        <v>215</v>
      </c>
      <c r="L90" t="s">
        <v>216</v>
      </c>
      <c r="M90" t="s">
        <v>217</v>
      </c>
    </row>
    <row r="91" spans="1:13" x14ac:dyDescent="0.2">
      <c r="A91" s="2" t="s">
        <v>212</v>
      </c>
      <c r="B91" t="s">
        <v>213</v>
      </c>
      <c r="C91">
        <v>1004033001</v>
      </c>
      <c r="D91">
        <v>540</v>
      </c>
      <c r="E91" t="s">
        <v>199</v>
      </c>
      <c r="F91">
        <v>898.562442555556</v>
      </c>
      <c r="G91" t="s">
        <v>184</v>
      </c>
      <c r="I91" t="s">
        <v>57</v>
      </c>
      <c r="J91" t="s">
        <v>214</v>
      </c>
      <c r="K91" t="s">
        <v>215</v>
      </c>
      <c r="L91" t="s">
        <v>216</v>
      </c>
      <c r="M91" t="s">
        <v>217</v>
      </c>
    </row>
    <row r="92" spans="1:13" x14ac:dyDescent="0.2">
      <c r="A92" s="2" t="s">
        <v>212</v>
      </c>
      <c r="B92" t="s">
        <v>213</v>
      </c>
      <c r="C92">
        <v>1004033001</v>
      </c>
      <c r="D92">
        <v>540</v>
      </c>
      <c r="E92" t="s">
        <v>8</v>
      </c>
      <c r="F92">
        <v>283.97000000000003</v>
      </c>
      <c r="G92" t="s">
        <v>184</v>
      </c>
      <c r="I92" t="s">
        <v>57</v>
      </c>
      <c r="J92" t="s">
        <v>214</v>
      </c>
      <c r="K92" t="s">
        <v>215</v>
      </c>
      <c r="L92" t="s">
        <v>216</v>
      </c>
      <c r="M92" t="s">
        <v>217</v>
      </c>
    </row>
    <row r="93" spans="1:13" x14ac:dyDescent="0.2">
      <c r="A93" s="2" t="s">
        <v>212</v>
      </c>
      <c r="B93" t="s">
        <v>213</v>
      </c>
      <c r="C93">
        <v>1004033001</v>
      </c>
      <c r="D93">
        <v>540</v>
      </c>
      <c r="E93" t="s">
        <v>200</v>
      </c>
      <c r="F93">
        <v>285.70221700000002</v>
      </c>
      <c r="G93" t="s">
        <v>184</v>
      </c>
      <c r="I93" t="s">
        <v>57</v>
      </c>
      <c r="J93" t="s">
        <v>214</v>
      </c>
      <c r="K93" t="s">
        <v>215</v>
      </c>
      <c r="L93" t="s">
        <v>216</v>
      </c>
      <c r="M93" t="s">
        <v>217</v>
      </c>
    </row>
    <row r="94" spans="1:13" x14ac:dyDescent="0.2">
      <c r="A94" s="2" t="s">
        <v>212</v>
      </c>
      <c r="B94" t="s">
        <v>213</v>
      </c>
      <c r="C94">
        <v>1004033001</v>
      </c>
      <c r="D94">
        <v>540</v>
      </c>
      <c r="E94" t="s">
        <v>201</v>
      </c>
      <c r="F94">
        <v>35952.5</v>
      </c>
      <c r="G94" t="s">
        <v>184</v>
      </c>
      <c r="I94" t="s">
        <v>57</v>
      </c>
      <c r="J94" t="s">
        <v>214</v>
      </c>
      <c r="K94" t="s">
        <v>215</v>
      </c>
      <c r="L94" t="s">
        <v>216</v>
      </c>
      <c r="M94" t="s">
        <v>217</v>
      </c>
    </row>
    <row r="95" spans="1:13" x14ac:dyDescent="0.2">
      <c r="A95" s="2" t="s">
        <v>212</v>
      </c>
      <c r="B95" t="s">
        <v>213</v>
      </c>
      <c r="C95">
        <v>1004033001</v>
      </c>
      <c r="D95">
        <v>540</v>
      </c>
      <c r="E95" t="s">
        <v>202</v>
      </c>
      <c r="F95">
        <v>36171.810250000002</v>
      </c>
      <c r="G95" t="s">
        <v>184</v>
      </c>
      <c r="I95" t="s">
        <v>57</v>
      </c>
      <c r="J95" t="s">
        <v>214</v>
      </c>
      <c r="K95" t="s">
        <v>215</v>
      </c>
      <c r="L95" t="s">
        <v>216</v>
      </c>
      <c r="M95" t="s">
        <v>217</v>
      </c>
    </row>
    <row r="96" spans="1:13" x14ac:dyDescent="0.2">
      <c r="A96" s="2" t="s">
        <v>218</v>
      </c>
      <c r="B96" t="s">
        <v>219</v>
      </c>
      <c r="C96">
        <v>1004124002</v>
      </c>
      <c r="D96">
        <v>1000</v>
      </c>
      <c r="E96" t="s">
        <v>107</v>
      </c>
      <c r="F96">
        <v>149.65</v>
      </c>
      <c r="G96" t="s">
        <v>184</v>
      </c>
      <c r="I96" t="s">
        <v>56</v>
      </c>
      <c r="J96" t="s">
        <v>220</v>
      </c>
      <c r="K96" t="s">
        <v>221</v>
      </c>
      <c r="L96" t="s">
        <v>222</v>
      </c>
      <c r="M96" t="s">
        <v>217</v>
      </c>
    </row>
    <row r="97" spans="1:13" x14ac:dyDescent="0.2">
      <c r="A97" s="2" t="s">
        <v>218</v>
      </c>
      <c r="B97" t="s">
        <v>219</v>
      </c>
      <c r="C97">
        <v>1004124002</v>
      </c>
      <c r="D97">
        <v>1000</v>
      </c>
      <c r="E97" t="s">
        <v>182</v>
      </c>
      <c r="F97">
        <v>150.56286499999999</v>
      </c>
      <c r="G97" t="s">
        <v>184</v>
      </c>
      <c r="I97" t="s">
        <v>56</v>
      </c>
      <c r="J97" t="s">
        <v>220</v>
      </c>
      <c r="K97" t="s">
        <v>221</v>
      </c>
      <c r="L97" t="s">
        <v>222</v>
      </c>
      <c r="M97" t="s">
        <v>217</v>
      </c>
    </row>
    <row r="98" spans="1:13" x14ac:dyDescent="0.2">
      <c r="A98" s="2" t="s">
        <v>218</v>
      </c>
      <c r="B98" t="s">
        <v>219</v>
      </c>
      <c r="C98">
        <v>1004124002</v>
      </c>
      <c r="D98">
        <v>1000</v>
      </c>
      <c r="E98" t="s">
        <v>183</v>
      </c>
      <c r="F98">
        <v>1182.2349999999999</v>
      </c>
      <c r="G98" t="s">
        <v>184</v>
      </c>
      <c r="I98" t="s">
        <v>56</v>
      </c>
      <c r="J98" t="s">
        <v>220</v>
      </c>
      <c r="K98" t="s">
        <v>221</v>
      </c>
      <c r="L98" t="s">
        <v>222</v>
      </c>
      <c r="M98" t="s">
        <v>217</v>
      </c>
    </row>
    <row r="99" spans="1:13" x14ac:dyDescent="0.2">
      <c r="A99" s="2" t="s">
        <v>218</v>
      </c>
      <c r="B99" t="s">
        <v>219</v>
      </c>
      <c r="C99">
        <v>1004124002</v>
      </c>
      <c r="D99">
        <v>1000</v>
      </c>
      <c r="E99" t="s">
        <v>185</v>
      </c>
      <c r="F99">
        <v>1189.4466335</v>
      </c>
      <c r="G99" t="s">
        <v>184</v>
      </c>
      <c r="I99" t="s">
        <v>56</v>
      </c>
      <c r="J99" t="s">
        <v>220</v>
      </c>
      <c r="K99" t="s">
        <v>221</v>
      </c>
      <c r="L99" t="s">
        <v>222</v>
      </c>
      <c r="M99" t="s">
        <v>217</v>
      </c>
    </row>
    <row r="100" spans="1:13" x14ac:dyDescent="0.2">
      <c r="A100" s="2" t="s">
        <v>218</v>
      </c>
      <c r="B100" t="s">
        <v>219</v>
      </c>
      <c r="C100">
        <v>1004124002</v>
      </c>
      <c r="D100">
        <v>1000</v>
      </c>
      <c r="E100" t="s">
        <v>186</v>
      </c>
      <c r="F100">
        <v>927.83</v>
      </c>
      <c r="G100" t="s">
        <v>184</v>
      </c>
      <c r="I100" t="s">
        <v>56</v>
      </c>
      <c r="J100" t="s">
        <v>220</v>
      </c>
      <c r="K100" t="s">
        <v>221</v>
      </c>
      <c r="L100" t="s">
        <v>222</v>
      </c>
      <c r="M100" t="s">
        <v>217</v>
      </c>
    </row>
    <row r="101" spans="1:13" x14ac:dyDescent="0.2">
      <c r="A101" s="2" t="s">
        <v>218</v>
      </c>
      <c r="B101" t="s">
        <v>219</v>
      </c>
      <c r="C101">
        <v>1004124002</v>
      </c>
      <c r="D101">
        <v>1000</v>
      </c>
      <c r="E101" t="s">
        <v>187</v>
      </c>
      <c r="F101">
        <v>933.48976300000004</v>
      </c>
      <c r="G101" t="s">
        <v>184</v>
      </c>
      <c r="I101" t="s">
        <v>56</v>
      </c>
      <c r="J101" t="s">
        <v>220</v>
      </c>
      <c r="K101" t="s">
        <v>221</v>
      </c>
      <c r="L101" t="s">
        <v>222</v>
      </c>
      <c r="M101" t="s">
        <v>217</v>
      </c>
    </row>
    <row r="102" spans="1:13" x14ac:dyDescent="0.2">
      <c r="A102" s="2" t="s">
        <v>218</v>
      </c>
      <c r="B102" t="s">
        <v>219</v>
      </c>
      <c r="C102">
        <v>1004124002</v>
      </c>
      <c r="D102">
        <v>1000</v>
      </c>
      <c r="E102" t="s">
        <v>188</v>
      </c>
      <c r="F102">
        <v>505.918155680224</v>
      </c>
      <c r="G102" t="s">
        <v>184</v>
      </c>
      <c r="I102" t="s">
        <v>56</v>
      </c>
      <c r="J102" t="s">
        <v>220</v>
      </c>
      <c r="K102" t="s">
        <v>221</v>
      </c>
      <c r="L102" t="s">
        <v>222</v>
      </c>
      <c r="M102" t="s">
        <v>217</v>
      </c>
    </row>
    <row r="103" spans="1:13" x14ac:dyDescent="0.2">
      <c r="A103" s="2" t="s">
        <v>218</v>
      </c>
      <c r="B103" t="s">
        <v>219</v>
      </c>
      <c r="C103">
        <v>1004124002</v>
      </c>
      <c r="D103">
        <v>1000</v>
      </c>
      <c r="E103" t="s">
        <v>189</v>
      </c>
      <c r="F103">
        <v>509.00425642987398</v>
      </c>
      <c r="G103" t="s">
        <v>184</v>
      </c>
      <c r="I103" t="s">
        <v>56</v>
      </c>
      <c r="J103" t="s">
        <v>220</v>
      </c>
      <c r="K103" t="s">
        <v>221</v>
      </c>
      <c r="L103" t="s">
        <v>222</v>
      </c>
      <c r="M103" t="s">
        <v>217</v>
      </c>
    </row>
    <row r="104" spans="1:13" x14ac:dyDescent="0.2">
      <c r="A104" s="2" t="s">
        <v>218</v>
      </c>
      <c r="B104" t="s">
        <v>219</v>
      </c>
      <c r="C104">
        <v>1004124002</v>
      </c>
      <c r="D104">
        <v>1000</v>
      </c>
      <c r="E104" t="s">
        <v>190</v>
      </c>
      <c r="F104">
        <v>395.29500000000002</v>
      </c>
      <c r="G104" t="s">
        <v>184</v>
      </c>
      <c r="I104" t="s">
        <v>56</v>
      </c>
      <c r="J104" t="s">
        <v>220</v>
      </c>
      <c r="K104" t="s">
        <v>221</v>
      </c>
      <c r="L104" t="s">
        <v>222</v>
      </c>
      <c r="M104" t="s">
        <v>217</v>
      </c>
    </row>
    <row r="105" spans="1:13" x14ac:dyDescent="0.2">
      <c r="A105" s="2" t="s">
        <v>218</v>
      </c>
      <c r="B105" t="s">
        <v>219</v>
      </c>
      <c r="C105">
        <v>1004124002</v>
      </c>
      <c r="D105">
        <v>1000</v>
      </c>
      <c r="E105" t="s">
        <v>191</v>
      </c>
      <c r="F105">
        <v>397.7062995</v>
      </c>
      <c r="G105" t="s">
        <v>184</v>
      </c>
      <c r="I105" t="s">
        <v>56</v>
      </c>
      <c r="J105" t="s">
        <v>220</v>
      </c>
      <c r="K105" t="s">
        <v>221</v>
      </c>
      <c r="L105" t="s">
        <v>222</v>
      </c>
      <c r="M105" t="s">
        <v>217</v>
      </c>
    </row>
    <row r="106" spans="1:13" x14ac:dyDescent="0.2">
      <c r="A106" s="2" t="s">
        <v>218</v>
      </c>
      <c r="B106" t="s">
        <v>219</v>
      </c>
      <c r="C106">
        <v>1004124002</v>
      </c>
      <c r="D106">
        <v>1000</v>
      </c>
      <c r="E106" t="s">
        <v>192</v>
      </c>
      <c r="F106">
        <v>306.96499999999997</v>
      </c>
      <c r="G106" t="s">
        <v>184</v>
      </c>
      <c r="I106" t="s">
        <v>56</v>
      </c>
      <c r="J106" t="s">
        <v>220</v>
      </c>
      <c r="K106" t="s">
        <v>221</v>
      </c>
      <c r="L106" t="s">
        <v>222</v>
      </c>
      <c r="M106" t="s">
        <v>217</v>
      </c>
    </row>
    <row r="107" spans="1:13" x14ac:dyDescent="0.2">
      <c r="A107" s="2" t="s">
        <v>218</v>
      </c>
      <c r="B107" t="s">
        <v>219</v>
      </c>
      <c r="C107">
        <v>1004124002</v>
      </c>
      <c r="D107">
        <v>1000</v>
      </c>
      <c r="E107" t="s">
        <v>193</v>
      </c>
      <c r="F107">
        <v>308.83748650000001</v>
      </c>
      <c r="G107" t="s">
        <v>184</v>
      </c>
      <c r="I107" t="s">
        <v>56</v>
      </c>
      <c r="J107" t="s">
        <v>220</v>
      </c>
      <c r="K107" t="s">
        <v>221</v>
      </c>
      <c r="L107" t="s">
        <v>222</v>
      </c>
      <c r="M107" t="s">
        <v>217</v>
      </c>
    </row>
    <row r="108" spans="1:13" x14ac:dyDescent="0.2">
      <c r="A108" s="2" t="s">
        <v>218</v>
      </c>
      <c r="B108" t="s">
        <v>219</v>
      </c>
      <c r="C108">
        <v>1004124002</v>
      </c>
      <c r="D108">
        <v>1000</v>
      </c>
      <c r="E108" t="s">
        <v>108</v>
      </c>
      <c r="F108">
        <v>198.953155680224</v>
      </c>
      <c r="G108" t="s">
        <v>184</v>
      </c>
      <c r="I108" t="s">
        <v>56</v>
      </c>
      <c r="J108" t="s">
        <v>220</v>
      </c>
      <c r="K108" t="s">
        <v>221</v>
      </c>
      <c r="L108" t="s">
        <v>222</v>
      </c>
      <c r="M108" t="s">
        <v>217</v>
      </c>
    </row>
    <row r="109" spans="1:13" x14ac:dyDescent="0.2">
      <c r="A109" s="2" t="s">
        <v>218</v>
      </c>
      <c r="B109" t="s">
        <v>219</v>
      </c>
      <c r="C109">
        <v>1004124002</v>
      </c>
      <c r="D109">
        <v>1000</v>
      </c>
      <c r="E109" t="s">
        <v>194</v>
      </c>
      <c r="F109">
        <v>14.6</v>
      </c>
      <c r="G109" t="s">
        <v>184</v>
      </c>
      <c r="I109" t="s">
        <v>56</v>
      </c>
      <c r="J109" t="s">
        <v>220</v>
      </c>
      <c r="K109" t="s">
        <v>221</v>
      </c>
      <c r="L109" t="s">
        <v>222</v>
      </c>
      <c r="M109" t="s">
        <v>217</v>
      </c>
    </row>
    <row r="110" spans="1:13" x14ac:dyDescent="0.2">
      <c r="A110" s="2" t="s">
        <v>218</v>
      </c>
      <c r="B110" t="s">
        <v>219</v>
      </c>
      <c r="C110">
        <v>1004124002</v>
      </c>
      <c r="D110">
        <v>1000</v>
      </c>
      <c r="E110" t="s">
        <v>195</v>
      </c>
      <c r="F110">
        <v>14.68906</v>
      </c>
      <c r="G110" t="s">
        <v>184</v>
      </c>
      <c r="I110" t="s">
        <v>56</v>
      </c>
      <c r="J110" t="s">
        <v>220</v>
      </c>
      <c r="K110" t="s">
        <v>221</v>
      </c>
      <c r="L110" t="s">
        <v>222</v>
      </c>
      <c r="M110" t="s">
        <v>217</v>
      </c>
    </row>
    <row r="111" spans="1:13" x14ac:dyDescent="0.2">
      <c r="A111" s="2" t="s">
        <v>218</v>
      </c>
      <c r="B111" t="s">
        <v>219</v>
      </c>
      <c r="C111">
        <v>1004124002</v>
      </c>
      <c r="D111">
        <v>1000</v>
      </c>
      <c r="E111" t="s">
        <v>196</v>
      </c>
      <c r="F111">
        <v>861.4</v>
      </c>
      <c r="G111" t="s">
        <v>184</v>
      </c>
      <c r="I111" t="s">
        <v>56</v>
      </c>
      <c r="J111" t="s">
        <v>220</v>
      </c>
      <c r="K111" t="s">
        <v>221</v>
      </c>
      <c r="L111" t="s">
        <v>222</v>
      </c>
      <c r="M111" t="s">
        <v>217</v>
      </c>
    </row>
    <row r="112" spans="1:13" x14ac:dyDescent="0.2">
      <c r="A112" s="2" t="s">
        <v>218</v>
      </c>
      <c r="B112" t="s">
        <v>219</v>
      </c>
      <c r="C112">
        <v>1004124002</v>
      </c>
      <c r="D112">
        <v>1000</v>
      </c>
      <c r="E112" t="s">
        <v>197</v>
      </c>
      <c r="F112">
        <v>866.65454</v>
      </c>
      <c r="G112" t="s">
        <v>184</v>
      </c>
      <c r="I112" t="s">
        <v>56</v>
      </c>
      <c r="J112" t="s">
        <v>220</v>
      </c>
      <c r="K112" t="s">
        <v>221</v>
      </c>
      <c r="L112" t="s">
        <v>222</v>
      </c>
      <c r="M112" t="s">
        <v>217</v>
      </c>
    </row>
    <row r="113" spans="1:13" x14ac:dyDescent="0.2">
      <c r="A113" s="2" t="s">
        <v>218</v>
      </c>
      <c r="B113" t="s">
        <v>219</v>
      </c>
      <c r="C113">
        <v>1004124002</v>
      </c>
      <c r="D113">
        <v>1000</v>
      </c>
      <c r="E113" t="s">
        <v>198</v>
      </c>
      <c r="F113">
        <v>200.16676992987399</v>
      </c>
      <c r="G113" t="s">
        <v>184</v>
      </c>
      <c r="I113" t="s">
        <v>56</v>
      </c>
      <c r="J113" t="s">
        <v>220</v>
      </c>
      <c r="K113" t="s">
        <v>221</v>
      </c>
      <c r="L113" t="s">
        <v>222</v>
      </c>
      <c r="M113" t="s">
        <v>217</v>
      </c>
    </row>
    <row r="114" spans="1:13" x14ac:dyDescent="0.2">
      <c r="A114" s="2" t="s">
        <v>218</v>
      </c>
      <c r="B114" t="s">
        <v>219</v>
      </c>
      <c r="C114">
        <v>1004124002</v>
      </c>
      <c r="D114">
        <v>1000</v>
      </c>
      <c r="E114" t="s">
        <v>109</v>
      </c>
      <c r="F114">
        <v>306.96499999999997</v>
      </c>
      <c r="G114" t="s">
        <v>184</v>
      </c>
      <c r="I114" t="s">
        <v>56</v>
      </c>
      <c r="J114" t="s">
        <v>220</v>
      </c>
      <c r="K114" t="s">
        <v>221</v>
      </c>
      <c r="L114" t="s">
        <v>222</v>
      </c>
      <c r="M114" t="s">
        <v>217</v>
      </c>
    </row>
    <row r="115" spans="1:13" x14ac:dyDescent="0.2">
      <c r="A115" s="2" t="s">
        <v>218</v>
      </c>
      <c r="B115" t="s">
        <v>219</v>
      </c>
      <c r="C115">
        <v>1004124002</v>
      </c>
      <c r="D115">
        <v>1000</v>
      </c>
      <c r="E115" t="s">
        <v>199</v>
      </c>
      <c r="F115">
        <v>308.83748650000001</v>
      </c>
      <c r="G115" t="s">
        <v>184</v>
      </c>
      <c r="I115" t="s">
        <v>56</v>
      </c>
      <c r="J115" t="s">
        <v>220</v>
      </c>
      <c r="K115" t="s">
        <v>221</v>
      </c>
      <c r="L115" t="s">
        <v>222</v>
      </c>
      <c r="M115" t="s">
        <v>217</v>
      </c>
    </row>
    <row r="116" spans="1:13" x14ac:dyDescent="0.2">
      <c r="A116" s="2" t="s">
        <v>218</v>
      </c>
      <c r="B116" t="s">
        <v>219</v>
      </c>
      <c r="C116">
        <v>1004124002</v>
      </c>
      <c r="D116">
        <v>1000</v>
      </c>
      <c r="E116" t="s">
        <v>8</v>
      </c>
      <c r="F116">
        <v>65.7</v>
      </c>
      <c r="G116" t="s">
        <v>184</v>
      </c>
      <c r="I116" t="s">
        <v>56</v>
      </c>
      <c r="J116" t="s">
        <v>220</v>
      </c>
      <c r="K116" t="s">
        <v>221</v>
      </c>
      <c r="L116" t="s">
        <v>222</v>
      </c>
      <c r="M116" t="s">
        <v>217</v>
      </c>
    </row>
    <row r="117" spans="1:13" x14ac:dyDescent="0.2">
      <c r="A117" s="2" t="s">
        <v>218</v>
      </c>
      <c r="B117" t="s">
        <v>219</v>
      </c>
      <c r="C117">
        <v>1004124002</v>
      </c>
      <c r="D117">
        <v>1000</v>
      </c>
      <c r="E117" t="s">
        <v>200</v>
      </c>
      <c r="F117">
        <v>66.100769999999997</v>
      </c>
      <c r="G117" t="s">
        <v>184</v>
      </c>
      <c r="I117" t="s">
        <v>56</v>
      </c>
      <c r="J117" t="s">
        <v>220</v>
      </c>
      <c r="K117" t="s">
        <v>221</v>
      </c>
      <c r="L117" t="s">
        <v>222</v>
      </c>
      <c r="M117" t="s">
        <v>217</v>
      </c>
    </row>
    <row r="118" spans="1:13" x14ac:dyDescent="0.2">
      <c r="A118" s="2" t="s">
        <v>218</v>
      </c>
      <c r="B118" t="s">
        <v>219</v>
      </c>
      <c r="C118">
        <v>1004124002</v>
      </c>
      <c r="D118">
        <v>1000</v>
      </c>
      <c r="E118" t="s">
        <v>201</v>
      </c>
      <c r="F118">
        <v>14965</v>
      </c>
      <c r="G118" t="s">
        <v>184</v>
      </c>
      <c r="I118" t="s">
        <v>56</v>
      </c>
      <c r="J118" t="s">
        <v>220</v>
      </c>
      <c r="K118" t="s">
        <v>221</v>
      </c>
      <c r="L118" t="s">
        <v>222</v>
      </c>
      <c r="M118" t="s">
        <v>217</v>
      </c>
    </row>
    <row r="119" spans="1:13" x14ac:dyDescent="0.2">
      <c r="A119" s="2" t="s">
        <v>218</v>
      </c>
      <c r="B119" t="s">
        <v>219</v>
      </c>
      <c r="C119">
        <v>1004124002</v>
      </c>
      <c r="D119">
        <v>1000</v>
      </c>
      <c r="E119" t="s">
        <v>202</v>
      </c>
      <c r="F119">
        <v>15056.2865</v>
      </c>
      <c r="G119" t="s">
        <v>184</v>
      </c>
      <c r="I119" t="s">
        <v>56</v>
      </c>
      <c r="J119" t="s">
        <v>220</v>
      </c>
      <c r="K119" t="s">
        <v>221</v>
      </c>
      <c r="L119" t="s">
        <v>222</v>
      </c>
      <c r="M119" t="s">
        <v>217</v>
      </c>
    </row>
    <row r="120" spans="1:13" x14ac:dyDescent="0.2">
      <c r="A120" s="2" t="s">
        <v>223</v>
      </c>
      <c r="B120" t="s">
        <v>224</v>
      </c>
      <c r="C120">
        <v>1004124003</v>
      </c>
      <c r="D120">
        <v>800</v>
      </c>
      <c r="E120" t="s">
        <v>107</v>
      </c>
      <c r="F120">
        <v>224.84</v>
      </c>
      <c r="G120" t="s">
        <v>184</v>
      </c>
      <c r="I120" t="s">
        <v>56</v>
      </c>
      <c r="J120" t="s">
        <v>220</v>
      </c>
      <c r="K120" t="s">
        <v>221</v>
      </c>
      <c r="L120" t="s">
        <v>222</v>
      </c>
      <c r="M120" t="s">
        <v>217</v>
      </c>
    </row>
    <row r="121" spans="1:13" x14ac:dyDescent="0.2">
      <c r="A121" s="2" t="s">
        <v>223</v>
      </c>
      <c r="B121" t="s">
        <v>224</v>
      </c>
      <c r="C121">
        <v>1004124003</v>
      </c>
      <c r="D121">
        <v>800</v>
      </c>
      <c r="E121" t="s">
        <v>182</v>
      </c>
      <c r="F121">
        <v>226.211524</v>
      </c>
      <c r="G121" t="s">
        <v>184</v>
      </c>
      <c r="I121" t="s">
        <v>56</v>
      </c>
      <c r="J121" t="s">
        <v>220</v>
      </c>
      <c r="K121" t="s">
        <v>221</v>
      </c>
      <c r="L121" t="s">
        <v>222</v>
      </c>
      <c r="M121" t="s">
        <v>217</v>
      </c>
    </row>
    <row r="122" spans="1:13" x14ac:dyDescent="0.2">
      <c r="A122" s="2" t="s">
        <v>223</v>
      </c>
      <c r="B122" t="s">
        <v>224</v>
      </c>
      <c r="C122">
        <v>1004124003</v>
      </c>
      <c r="D122">
        <v>800</v>
      </c>
      <c r="E122" t="s">
        <v>183</v>
      </c>
      <c r="F122">
        <v>1349.04</v>
      </c>
      <c r="G122" t="s">
        <v>184</v>
      </c>
      <c r="I122" t="s">
        <v>56</v>
      </c>
      <c r="J122" t="s">
        <v>220</v>
      </c>
      <c r="K122" t="s">
        <v>221</v>
      </c>
      <c r="L122" t="s">
        <v>222</v>
      </c>
      <c r="M122" t="s">
        <v>217</v>
      </c>
    </row>
    <row r="123" spans="1:13" x14ac:dyDescent="0.2">
      <c r="A123" s="2" t="s">
        <v>223</v>
      </c>
      <c r="B123" t="s">
        <v>224</v>
      </c>
      <c r="C123">
        <v>1004124003</v>
      </c>
      <c r="D123">
        <v>800</v>
      </c>
      <c r="E123" t="s">
        <v>185</v>
      </c>
      <c r="F123">
        <v>1357.2691440000001</v>
      </c>
      <c r="G123" t="s">
        <v>184</v>
      </c>
      <c r="I123" t="s">
        <v>56</v>
      </c>
      <c r="J123" t="s">
        <v>220</v>
      </c>
      <c r="K123" t="s">
        <v>221</v>
      </c>
      <c r="L123" t="s">
        <v>222</v>
      </c>
      <c r="M123" t="s">
        <v>217</v>
      </c>
    </row>
    <row r="124" spans="1:13" x14ac:dyDescent="0.2">
      <c r="A124" s="2" t="s">
        <v>223</v>
      </c>
      <c r="B124" t="s">
        <v>224</v>
      </c>
      <c r="C124">
        <v>1004124003</v>
      </c>
      <c r="D124">
        <v>800</v>
      </c>
      <c r="E124" t="s">
        <v>186</v>
      </c>
      <c r="F124">
        <v>151.11000000000001</v>
      </c>
      <c r="G124" t="s">
        <v>184</v>
      </c>
      <c r="I124" t="s">
        <v>56</v>
      </c>
      <c r="J124" t="s">
        <v>220</v>
      </c>
      <c r="K124" t="s">
        <v>221</v>
      </c>
      <c r="L124" t="s">
        <v>222</v>
      </c>
      <c r="M124" t="s">
        <v>217</v>
      </c>
    </row>
    <row r="125" spans="1:13" x14ac:dyDescent="0.2">
      <c r="A125" s="2" t="s">
        <v>223</v>
      </c>
      <c r="B125" t="s">
        <v>224</v>
      </c>
      <c r="C125">
        <v>1004124003</v>
      </c>
      <c r="D125">
        <v>800</v>
      </c>
      <c r="E125" t="s">
        <v>187</v>
      </c>
      <c r="F125">
        <v>152.03177099999999</v>
      </c>
      <c r="G125" t="s">
        <v>184</v>
      </c>
      <c r="I125" t="s">
        <v>56</v>
      </c>
      <c r="J125" t="s">
        <v>220</v>
      </c>
      <c r="K125" t="s">
        <v>221</v>
      </c>
      <c r="L125" t="s">
        <v>222</v>
      </c>
      <c r="M125" t="s">
        <v>217</v>
      </c>
    </row>
    <row r="126" spans="1:13" x14ac:dyDescent="0.2">
      <c r="A126" s="2" t="s">
        <v>223</v>
      </c>
      <c r="B126" t="s">
        <v>224</v>
      </c>
      <c r="C126">
        <v>1004124003</v>
      </c>
      <c r="D126">
        <v>800</v>
      </c>
      <c r="E126" t="s">
        <v>188</v>
      </c>
      <c r="F126">
        <v>1446.5165007012599</v>
      </c>
      <c r="G126" t="s">
        <v>184</v>
      </c>
      <c r="I126" t="s">
        <v>56</v>
      </c>
      <c r="J126" t="s">
        <v>220</v>
      </c>
      <c r="K126" t="s">
        <v>221</v>
      </c>
      <c r="L126" t="s">
        <v>222</v>
      </c>
      <c r="M126" t="s">
        <v>217</v>
      </c>
    </row>
    <row r="127" spans="1:13" x14ac:dyDescent="0.2">
      <c r="A127" s="2" t="s">
        <v>223</v>
      </c>
      <c r="B127" t="s">
        <v>224</v>
      </c>
      <c r="C127">
        <v>1004124003</v>
      </c>
      <c r="D127">
        <v>800</v>
      </c>
      <c r="E127" t="s">
        <v>189</v>
      </c>
      <c r="F127">
        <v>1455.34025135554</v>
      </c>
      <c r="G127" t="s">
        <v>184</v>
      </c>
      <c r="I127" t="s">
        <v>56</v>
      </c>
      <c r="J127" t="s">
        <v>220</v>
      </c>
      <c r="K127" t="s">
        <v>221</v>
      </c>
      <c r="L127" t="s">
        <v>222</v>
      </c>
      <c r="M127" t="s">
        <v>217</v>
      </c>
    </row>
    <row r="128" spans="1:13" x14ac:dyDescent="0.2">
      <c r="A128" s="2" t="s">
        <v>223</v>
      </c>
      <c r="B128" t="s">
        <v>224</v>
      </c>
      <c r="C128">
        <v>1004124003</v>
      </c>
      <c r="D128">
        <v>800</v>
      </c>
      <c r="E128" t="s">
        <v>190</v>
      </c>
      <c r="F128">
        <v>310.61500000000001</v>
      </c>
      <c r="G128" t="s">
        <v>184</v>
      </c>
      <c r="I128" t="s">
        <v>56</v>
      </c>
      <c r="J128" t="s">
        <v>220</v>
      </c>
      <c r="K128" t="s">
        <v>221</v>
      </c>
      <c r="L128" t="s">
        <v>222</v>
      </c>
      <c r="M128" t="s">
        <v>217</v>
      </c>
    </row>
    <row r="129" spans="1:13" x14ac:dyDescent="0.2">
      <c r="A129" s="2" t="s">
        <v>223</v>
      </c>
      <c r="B129" t="s">
        <v>224</v>
      </c>
      <c r="C129">
        <v>1004124003</v>
      </c>
      <c r="D129">
        <v>800</v>
      </c>
      <c r="E129" t="s">
        <v>191</v>
      </c>
      <c r="F129">
        <v>312.50975149999999</v>
      </c>
      <c r="G129" t="s">
        <v>184</v>
      </c>
      <c r="I129" t="s">
        <v>56</v>
      </c>
      <c r="J129" t="s">
        <v>220</v>
      </c>
      <c r="K129" t="s">
        <v>221</v>
      </c>
      <c r="L129" t="s">
        <v>222</v>
      </c>
      <c r="M129" t="s">
        <v>217</v>
      </c>
    </row>
    <row r="130" spans="1:13" x14ac:dyDescent="0.2">
      <c r="A130" s="2" t="s">
        <v>223</v>
      </c>
      <c r="B130" t="s">
        <v>224</v>
      </c>
      <c r="C130">
        <v>1004124003</v>
      </c>
      <c r="D130">
        <v>800</v>
      </c>
      <c r="E130" t="s">
        <v>192</v>
      </c>
      <c r="F130">
        <v>243.09</v>
      </c>
      <c r="G130" t="s">
        <v>184</v>
      </c>
      <c r="I130" t="s">
        <v>56</v>
      </c>
      <c r="J130" t="s">
        <v>220</v>
      </c>
      <c r="K130" t="s">
        <v>221</v>
      </c>
      <c r="L130" t="s">
        <v>222</v>
      </c>
      <c r="M130" t="s">
        <v>217</v>
      </c>
    </row>
    <row r="131" spans="1:13" x14ac:dyDescent="0.2">
      <c r="A131" s="2" t="s">
        <v>223</v>
      </c>
      <c r="B131" t="s">
        <v>224</v>
      </c>
      <c r="C131">
        <v>1004124003</v>
      </c>
      <c r="D131">
        <v>800</v>
      </c>
      <c r="E131" t="s">
        <v>193</v>
      </c>
      <c r="F131">
        <v>244.57284899999999</v>
      </c>
      <c r="G131" t="s">
        <v>184</v>
      </c>
      <c r="I131" t="s">
        <v>56</v>
      </c>
      <c r="J131" t="s">
        <v>220</v>
      </c>
      <c r="K131" t="s">
        <v>221</v>
      </c>
      <c r="L131" t="s">
        <v>222</v>
      </c>
      <c r="M131" t="s">
        <v>217</v>
      </c>
    </row>
    <row r="132" spans="1:13" x14ac:dyDescent="0.2">
      <c r="A132" s="2" t="s">
        <v>223</v>
      </c>
      <c r="B132" t="s">
        <v>224</v>
      </c>
      <c r="C132">
        <v>1004124003</v>
      </c>
      <c r="D132">
        <v>800</v>
      </c>
      <c r="E132" t="s">
        <v>108</v>
      </c>
      <c r="F132">
        <v>1203.42650070126</v>
      </c>
      <c r="G132" t="s">
        <v>184</v>
      </c>
      <c r="I132" t="s">
        <v>56</v>
      </c>
      <c r="J132" t="s">
        <v>220</v>
      </c>
      <c r="K132" t="s">
        <v>221</v>
      </c>
      <c r="L132" t="s">
        <v>222</v>
      </c>
      <c r="M132" t="s">
        <v>217</v>
      </c>
    </row>
    <row r="133" spans="1:13" x14ac:dyDescent="0.2">
      <c r="A133" s="2" t="s">
        <v>223</v>
      </c>
      <c r="B133" t="s">
        <v>224</v>
      </c>
      <c r="C133">
        <v>1004124003</v>
      </c>
      <c r="D133">
        <v>800</v>
      </c>
      <c r="E133" t="s">
        <v>194</v>
      </c>
      <c r="F133">
        <v>6.57</v>
      </c>
      <c r="G133" t="s">
        <v>184</v>
      </c>
      <c r="I133" t="s">
        <v>56</v>
      </c>
      <c r="J133" t="s">
        <v>220</v>
      </c>
      <c r="K133" t="s">
        <v>221</v>
      </c>
      <c r="L133" t="s">
        <v>222</v>
      </c>
      <c r="M133" t="s">
        <v>217</v>
      </c>
    </row>
    <row r="134" spans="1:13" x14ac:dyDescent="0.2">
      <c r="A134" s="2" t="s">
        <v>223</v>
      </c>
      <c r="B134" t="s">
        <v>224</v>
      </c>
      <c r="C134">
        <v>1004124003</v>
      </c>
      <c r="D134">
        <v>800</v>
      </c>
      <c r="E134" t="s">
        <v>195</v>
      </c>
      <c r="F134">
        <v>6.6100770000000004</v>
      </c>
      <c r="G134" t="s">
        <v>184</v>
      </c>
      <c r="I134" t="s">
        <v>56</v>
      </c>
      <c r="J134" t="s">
        <v>220</v>
      </c>
      <c r="K134" t="s">
        <v>221</v>
      </c>
      <c r="L134" t="s">
        <v>222</v>
      </c>
      <c r="M134" t="s">
        <v>217</v>
      </c>
    </row>
    <row r="135" spans="1:13" x14ac:dyDescent="0.2">
      <c r="A135" s="2" t="s">
        <v>223</v>
      </c>
      <c r="B135" t="s">
        <v>224</v>
      </c>
      <c r="C135">
        <v>1004124003</v>
      </c>
      <c r="D135">
        <v>800</v>
      </c>
      <c r="E135" t="s">
        <v>196</v>
      </c>
      <c r="F135">
        <v>5320.6049999999996</v>
      </c>
      <c r="G135" t="s">
        <v>184</v>
      </c>
      <c r="I135" t="s">
        <v>56</v>
      </c>
      <c r="J135" t="s">
        <v>220</v>
      </c>
      <c r="K135" t="s">
        <v>221</v>
      </c>
      <c r="L135" t="s">
        <v>222</v>
      </c>
      <c r="M135" t="s">
        <v>217</v>
      </c>
    </row>
    <row r="136" spans="1:13" x14ac:dyDescent="0.2">
      <c r="A136" s="2" t="s">
        <v>223</v>
      </c>
      <c r="B136" t="s">
        <v>224</v>
      </c>
      <c r="C136">
        <v>1004124003</v>
      </c>
      <c r="D136">
        <v>800</v>
      </c>
      <c r="E136" t="s">
        <v>197</v>
      </c>
      <c r="F136">
        <v>5353.0606905000004</v>
      </c>
      <c r="G136" t="s">
        <v>184</v>
      </c>
      <c r="I136" t="s">
        <v>56</v>
      </c>
      <c r="J136" t="s">
        <v>220</v>
      </c>
      <c r="K136" t="s">
        <v>221</v>
      </c>
      <c r="L136" t="s">
        <v>222</v>
      </c>
      <c r="M136" t="s">
        <v>217</v>
      </c>
    </row>
    <row r="137" spans="1:13" x14ac:dyDescent="0.2">
      <c r="A137" s="2" t="s">
        <v>223</v>
      </c>
      <c r="B137" t="s">
        <v>224</v>
      </c>
      <c r="C137">
        <v>1004124003</v>
      </c>
      <c r="D137">
        <v>800</v>
      </c>
      <c r="E137" t="s">
        <v>198</v>
      </c>
      <c r="F137">
        <v>1210.7674023555401</v>
      </c>
      <c r="G137" t="s">
        <v>184</v>
      </c>
      <c r="I137" t="s">
        <v>56</v>
      </c>
      <c r="J137" t="s">
        <v>220</v>
      </c>
      <c r="K137" t="s">
        <v>221</v>
      </c>
      <c r="L137" t="s">
        <v>222</v>
      </c>
      <c r="M137" t="s">
        <v>217</v>
      </c>
    </row>
    <row r="138" spans="1:13" x14ac:dyDescent="0.2">
      <c r="A138" s="2" t="s">
        <v>223</v>
      </c>
      <c r="B138" t="s">
        <v>224</v>
      </c>
      <c r="C138">
        <v>1004124003</v>
      </c>
      <c r="D138">
        <v>800</v>
      </c>
      <c r="E138" t="s">
        <v>109</v>
      </c>
      <c r="F138">
        <v>243.09</v>
      </c>
      <c r="G138" t="s">
        <v>184</v>
      </c>
      <c r="I138" t="s">
        <v>56</v>
      </c>
      <c r="J138" t="s">
        <v>220</v>
      </c>
      <c r="K138" t="s">
        <v>221</v>
      </c>
      <c r="L138" t="s">
        <v>222</v>
      </c>
      <c r="M138" t="s">
        <v>217</v>
      </c>
    </row>
    <row r="139" spans="1:13" x14ac:dyDescent="0.2">
      <c r="A139" s="2" t="s">
        <v>223</v>
      </c>
      <c r="B139" t="s">
        <v>224</v>
      </c>
      <c r="C139">
        <v>1004124003</v>
      </c>
      <c r="D139">
        <v>800</v>
      </c>
      <c r="E139" t="s">
        <v>199</v>
      </c>
      <c r="F139">
        <v>244.57284899999999</v>
      </c>
      <c r="G139" t="s">
        <v>184</v>
      </c>
      <c r="I139" t="s">
        <v>56</v>
      </c>
      <c r="J139" t="s">
        <v>220</v>
      </c>
      <c r="K139" t="s">
        <v>221</v>
      </c>
      <c r="L139" t="s">
        <v>222</v>
      </c>
      <c r="M139" t="s">
        <v>217</v>
      </c>
    </row>
    <row r="140" spans="1:13" x14ac:dyDescent="0.2">
      <c r="A140" s="2" t="s">
        <v>223</v>
      </c>
      <c r="B140" t="s">
        <v>224</v>
      </c>
      <c r="C140">
        <v>1004124003</v>
      </c>
      <c r="D140">
        <v>800</v>
      </c>
      <c r="E140" t="s">
        <v>8</v>
      </c>
      <c r="F140">
        <v>198.19499999999999</v>
      </c>
      <c r="G140" t="s">
        <v>184</v>
      </c>
      <c r="I140" t="s">
        <v>56</v>
      </c>
      <c r="J140" t="s">
        <v>220</v>
      </c>
      <c r="K140" t="s">
        <v>221</v>
      </c>
      <c r="L140" t="s">
        <v>222</v>
      </c>
      <c r="M140" t="s">
        <v>217</v>
      </c>
    </row>
    <row r="141" spans="1:13" x14ac:dyDescent="0.2">
      <c r="A141" s="2" t="s">
        <v>223</v>
      </c>
      <c r="B141" t="s">
        <v>224</v>
      </c>
      <c r="C141">
        <v>1004124003</v>
      </c>
      <c r="D141">
        <v>800</v>
      </c>
      <c r="E141" t="s">
        <v>200</v>
      </c>
      <c r="F141">
        <v>199.40398949999999</v>
      </c>
      <c r="G141" t="s">
        <v>184</v>
      </c>
      <c r="I141" t="s">
        <v>56</v>
      </c>
      <c r="J141" t="s">
        <v>220</v>
      </c>
      <c r="K141" t="s">
        <v>221</v>
      </c>
      <c r="L141" t="s">
        <v>222</v>
      </c>
      <c r="M141" t="s">
        <v>217</v>
      </c>
    </row>
    <row r="142" spans="1:13" x14ac:dyDescent="0.2">
      <c r="A142" s="2" t="s">
        <v>223</v>
      </c>
      <c r="B142" t="s">
        <v>224</v>
      </c>
      <c r="C142">
        <v>1004124003</v>
      </c>
      <c r="D142">
        <v>800</v>
      </c>
      <c r="E142" t="s">
        <v>201</v>
      </c>
      <c r="F142">
        <v>20480.88</v>
      </c>
      <c r="G142" t="s">
        <v>184</v>
      </c>
      <c r="I142" t="s">
        <v>56</v>
      </c>
      <c r="J142" t="s">
        <v>220</v>
      </c>
      <c r="K142" t="s">
        <v>221</v>
      </c>
      <c r="L142" t="s">
        <v>222</v>
      </c>
      <c r="M142" t="s">
        <v>217</v>
      </c>
    </row>
    <row r="143" spans="1:13" x14ac:dyDescent="0.2">
      <c r="A143" s="2" t="s">
        <v>223</v>
      </c>
      <c r="B143" t="s">
        <v>224</v>
      </c>
      <c r="C143">
        <v>1004124003</v>
      </c>
      <c r="D143">
        <v>800</v>
      </c>
      <c r="E143" t="s">
        <v>202</v>
      </c>
      <c r="F143">
        <v>20605.813367999999</v>
      </c>
      <c r="G143" t="s">
        <v>184</v>
      </c>
      <c r="I143" t="s">
        <v>56</v>
      </c>
      <c r="J143" t="s">
        <v>220</v>
      </c>
      <c r="K143" t="s">
        <v>221</v>
      </c>
      <c r="L143" t="s">
        <v>222</v>
      </c>
      <c r="M143" t="s">
        <v>217</v>
      </c>
    </row>
    <row r="144" spans="1:13" x14ac:dyDescent="0.2">
      <c r="A144" s="2" t="s">
        <v>225</v>
      </c>
      <c r="B144" t="s">
        <v>226</v>
      </c>
      <c r="C144">
        <v>1004158002</v>
      </c>
      <c r="D144">
        <v>1500</v>
      </c>
      <c r="E144" t="s">
        <v>107</v>
      </c>
      <c r="F144">
        <v>149.285</v>
      </c>
      <c r="G144" t="s">
        <v>184</v>
      </c>
      <c r="I144" t="s">
        <v>54</v>
      </c>
      <c r="J144" t="s">
        <v>227</v>
      </c>
      <c r="K144" t="s">
        <v>221</v>
      </c>
      <c r="L144" t="s">
        <v>222</v>
      </c>
      <c r="M144" t="s">
        <v>217</v>
      </c>
    </row>
    <row r="145" spans="1:13" x14ac:dyDescent="0.2">
      <c r="A145" s="2" t="s">
        <v>225</v>
      </c>
      <c r="B145" t="s">
        <v>226</v>
      </c>
      <c r="C145">
        <v>1004158002</v>
      </c>
      <c r="D145">
        <v>1500</v>
      </c>
      <c r="E145" t="s">
        <v>182</v>
      </c>
      <c r="F145">
        <v>150.1956385</v>
      </c>
      <c r="G145" t="s">
        <v>184</v>
      </c>
      <c r="I145" t="s">
        <v>54</v>
      </c>
      <c r="J145" t="s">
        <v>227</v>
      </c>
      <c r="K145" t="s">
        <v>221</v>
      </c>
      <c r="L145" t="s">
        <v>222</v>
      </c>
      <c r="M145" t="s">
        <v>217</v>
      </c>
    </row>
    <row r="146" spans="1:13" x14ac:dyDescent="0.2">
      <c r="A146" s="2" t="s">
        <v>225</v>
      </c>
      <c r="B146" t="s">
        <v>226</v>
      </c>
      <c r="C146">
        <v>1004158002</v>
      </c>
      <c r="D146">
        <v>1500</v>
      </c>
      <c r="E146" t="s">
        <v>183</v>
      </c>
      <c r="F146">
        <v>2252.415</v>
      </c>
      <c r="G146" t="s">
        <v>184</v>
      </c>
      <c r="I146" t="s">
        <v>54</v>
      </c>
      <c r="J146" t="s">
        <v>227</v>
      </c>
      <c r="K146" t="s">
        <v>221</v>
      </c>
      <c r="L146" t="s">
        <v>222</v>
      </c>
      <c r="M146" t="s">
        <v>217</v>
      </c>
    </row>
    <row r="147" spans="1:13" x14ac:dyDescent="0.2">
      <c r="A147" s="2" t="s">
        <v>225</v>
      </c>
      <c r="B147" t="s">
        <v>226</v>
      </c>
      <c r="C147">
        <v>1004158002</v>
      </c>
      <c r="D147">
        <v>1500</v>
      </c>
      <c r="E147" t="s">
        <v>185</v>
      </c>
      <c r="F147">
        <v>2266.1547314999998</v>
      </c>
      <c r="G147" t="s">
        <v>184</v>
      </c>
      <c r="I147" t="s">
        <v>54</v>
      </c>
      <c r="J147" t="s">
        <v>227</v>
      </c>
      <c r="K147" t="s">
        <v>221</v>
      </c>
      <c r="L147" t="s">
        <v>222</v>
      </c>
      <c r="M147" t="s">
        <v>217</v>
      </c>
    </row>
    <row r="148" spans="1:13" x14ac:dyDescent="0.2">
      <c r="A148" s="2" t="s">
        <v>225</v>
      </c>
      <c r="B148" t="s">
        <v>226</v>
      </c>
      <c r="C148">
        <v>1004158002</v>
      </c>
      <c r="D148">
        <v>1500</v>
      </c>
      <c r="E148" t="s">
        <v>186</v>
      </c>
      <c r="F148">
        <v>335.07</v>
      </c>
      <c r="G148" t="s">
        <v>184</v>
      </c>
      <c r="I148" t="s">
        <v>54</v>
      </c>
      <c r="J148" t="s">
        <v>227</v>
      </c>
      <c r="K148" t="s">
        <v>221</v>
      </c>
      <c r="L148" t="s">
        <v>222</v>
      </c>
      <c r="M148" t="s">
        <v>217</v>
      </c>
    </row>
    <row r="149" spans="1:13" x14ac:dyDescent="0.2">
      <c r="A149" s="2" t="s">
        <v>225</v>
      </c>
      <c r="B149" t="s">
        <v>226</v>
      </c>
      <c r="C149">
        <v>1004158002</v>
      </c>
      <c r="D149">
        <v>1500</v>
      </c>
      <c r="E149" t="s">
        <v>187</v>
      </c>
      <c r="F149">
        <v>337.11392699999999</v>
      </c>
      <c r="G149" t="s">
        <v>184</v>
      </c>
      <c r="I149" t="s">
        <v>54</v>
      </c>
      <c r="J149" t="s">
        <v>227</v>
      </c>
      <c r="K149" t="s">
        <v>221</v>
      </c>
      <c r="L149" t="s">
        <v>222</v>
      </c>
      <c r="M149" t="s">
        <v>217</v>
      </c>
    </row>
    <row r="150" spans="1:13" x14ac:dyDescent="0.2">
      <c r="A150" s="2" t="s">
        <v>225</v>
      </c>
      <c r="B150" t="s">
        <v>226</v>
      </c>
      <c r="C150">
        <v>1004158002</v>
      </c>
      <c r="D150">
        <v>1500</v>
      </c>
      <c r="E150" t="s">
        <v>188</v>
      </c>
      <c r="F150">
        <v>1558.8464025245401</v>
      </c>
      <c r="G150" t="s">
        <v>184</v>
      </c>
      <c r="I150" t="s">
        <v>54</v>
      </c>
      <c r="J150" t="s">
        <v>227</v>
      </c>
      <c r="K150" t="s">
        <v>221</v>
      </c>
      <c r="L150" t="s">
        <v>222</v>
      </c>
      <c r="M150" t="s">
        <v>217</v>
      </c>
    </row>
    <row r="151" spans="1:13" x14ac:dyDescent="0.2">
      <c r="A151" s="2" t="s">
        <v>225</v>
      </c>
      <c r="B151" t="s">
        <v>226</v>
      </c>
      <c r="C151">
        <v>1004158002</v>
      </c>
      <c r="D151">
        <v>1500</v>
      </c>
      <c r="E151" t="s">
        <v>189</v>
      </c>
      <c r="F151">
        <v>1568.3553655799401</v>
      </c>
      <c r="G151" t="s">
        <v>184</v>
      </c>
      <c r="I151" t="s">
        <v>54</v>
      </c>
      <c r="J151" t="s">
        <v>227</v>
      </c>
      <c r="K151" t="s">
        <v>221</v>
      </c>
      <c r="L151" t="s">
        <v>222</v>
      </c>
      <c r="M151" t="s">
        <v>217</v>
      </c>
    </row>
    <row r="152" spans="1:13" x14ac:dyDescent="0.2">
      <c r="A152" s="2" t="s">
        <v>225</v>
      </c>
      <c r="B152" t="s">
        <v>226</v>
      </c>
      <c r="C152">
        <v>1004158002</v>
      </c>
      <c r="D152">
        <v>1500</v>
      </c>
      <c r="E152" t="s">
        <v>190</v>
      </c>
      <c r="F152">
        <v>226.3</v>
      </c>
      <c r="G152" t="s">
        <v>184</v>
      </c>
      <c r="I152" t="s">
        <v>54</v>
      </c>
      <c r="J152" t="s">
        <v>227</v>
      </c>
      <c r="K152" t="s">
        <v>221</v>
      </c>
      <c r="L152" t="s">
        <v>222</v>
      </c>
      <c r="M152" t="s">
        <v>217</v>
      </c>
    </row>
    <row r="153" spans="1:13" x14ac:dyDescent="0.2">
      <c r="A153" s="2" t="s">
        <v>225</v>
      </c>
      <c r="B153" t="s">
        <v>226</v>
      </c>
      <c r="C153">
        <v>1004158002</v>
      </c>
      <c r="D153">
        <v>1500</v>
      </c>
      <c r="E153" t="s">
        <v>191</v>
      </c>
      <c r="F153">
        <v>227.68043</v>
      </c>
      <c r="G153" t="s">
        <v>184</v>
      </c>
      <c r="I153" t="s">
        <v>54</v>
      </c>
      <c r="J153" t="s">
        <v>227</v>
      </c>
      <c r="K153" t="s">
        <v>221</v>
      </c>
      <c r="L153" t="s">
        <v>222</v>
      </c>
      <c r="M153" t="s">
        <v>217</v>
      </c>
    </row>
    <row r="154" spans="1:13" x14ac:dyDescent="0.2">
      <c r="A154" s="2" t="s">
        <v>225</v>
      </c>
      <c r="B154" t="s">
        <v>226</v>
      </c>
      <c r="C154">
        <v>1004158002</v>
      </c>
      <c r="D154">
        <v>1500</v>
      </c>
      <c r="E154" t="s">
        <v>192</v>
      </c>
      <c r="F154">
        <v>189.8</v>
      </c>
      <c r="G154" t="s">
        <v>184</v>
      </c>
      <c r="I154" t="s">
        <v>54</v>
      </c>
      <c r="J154" t="s">
        <v>227</v>
      </c>
      <c r="K154" t="s">
        <v>221</v>
      </c>
      <c r="L154" t="s">
        <v>222</v>
      </c>
      <c r="M154" t="s">
        <v>217</v>
      </c>
    </row>
    <row r="155" spans="1:13" x14ac:dyDescent="0.2">
      <c r="A155" s="2" t="s">
        <v>225</v>
      </c>
      <c r="B155" t="s">
        <v>226</v>
      </c>
      <c r="C155">
        <v>1004158002</v>
      </c>
      <c r="D155">
        <v>1500</v>
      </c>
      <c r="E155" t="s">
        <v>193</v>
      </c>
      <c r="F155">
        <v>190.95778000000001</v>
      </c>
      <c r="G155" t="s">
        <v>184</v>
      </c>
      <c r="I155" t="s">
        <v>54</v>
      </c>
      <c r="J155" t="s">
        <v>227</v>
      </c>
      <c r="K155" t="s">
        <v>221</v>
      </c>
      <c r="L155" t="s">
        <v>222</v>
      </c>
      <c r="M155" t="s">
        <v>217</v>
      </c>
    </row>
    <row r="156" spans="1:13" x14ac:dyDescent="0.2">
      <c r="A156" s="2" t="s">
        <v>225</v>
      </c>
      <c r="B156" t="s">
        <v>226</v>
      </c>
      <c r="C156">
        <v>1004158002</v>
      </c>
      <c r="D156">
        <v>1500</v>
      </c>
      <c r="E156" t="s">
        <v>108</v>
      </c>
      <c r="F156">
        <v>1369.0464025245401</v>
      </c>
      <c r="G156" t="s">
        <v>184</v>
      </c>
      <c r="I156" t="s">
        <v>54</v>
      </c>
      <c r="J156" t="s">
        <v>227</v>
      </c>
      <c r="K156" t="s">
        <v>221</v>
      </c>
      <c r="L156" t="s">
        <v>222</v>
      </c>
      <c r="M156" t="s">
        <v>217</v>
      </c>
    </row>
    <row r="157" spans="1:13" x14ac:dyDescent="0.2">
      <c r="A157" s="2" t="s">
        <v>225</v>
      </c>
      <c r="B157" t="s">
        <v>226</v>
      </c>
      <c r="C157">
        <v>1004158002</v>
      </c>
      <c r="D157">
        <v>1500</v>
      </c>
      <c r="E157" t="s">
        <v>194</v>
      </c>
      <c r="F157">
        <v>18.614999999999998</v>
      </c>
      <c r="G157" t="s">
        <v>184</v>
      </c>
      <c r="I157" t="s">
        <v>54</v>
      </c>
      <c r="J157" t="s">
        <v>227</v>
      </c>
      <c r="K157" t="s">
        <v>221</v>
      </c>
      <c r="L157" t="s">
        <v>222</v>
      </c>
      <c r="M157" t="s">
        <v>217</v>
      </c>
    </row>
    <row r="158" spans="1:13" x14ac:dyDescent="0.2">
      <c r="A158" s="2" t="s">
        <v>225</v>
      </c>
      <c r="B158" t="s">
        <v>226</v>
      </c>
      <c r="C158">
        <v>1004158002</v>
      </c>
      <c r="D158">
        <v>1500</v>
      </c>
      <c r="E158" t="s">
        <v>195</v>
      </c>
      <c r="F158">
        <v>18.728551499999998</v>
      </c>
      <c r="G158" t="s">
        <v>184</v>
      </c>
      <c r="I158" t="s">
        <v>54</v>
      </c>
      <c r="J158" t="s">
        <v>227</v>
      </c>
      <c r="K158" t="s">
        <v>221</v>
      </c>
      <c r="L158" t="s">
        <v>222</v>
      </c>
      <c r="M158" t="s">
        <v>217</v>
      </c>
    </row>
    <row r="159" spans="1:13" x14ac:dyDescent="0.2">
      <c r="A159" s="2" t="s">
        <v>225</v>
      </c>
      <c r="B159" t="s">
        <v>226</v>
      </c>
      <c r="C159">
        <v>1004158002</v>
      </c>
      <c r="D159">
        <v>1500</v>
      </c>
      <c r="E159" t="s">
        <v>196</v>
      </c>
      <c r="F159">
        <v>6037.83</v>
      </c>
      <c r="G159" t="s">
        <v>184</v>
      </c>
      <c r="I159" t="s">
        <v>54</v>
      </c>
      <c r="J159" t="s">
        <v>227</v>
      </c>
      <c r="K159" t="s">
        <v>221</v>
      </c>
      <c r="L159" t="s">
        <v>222</v>
      </c>
      <c r="M159" t="s">
        <v>217</v>
      </c>
    </row>
    <row r="160" spans="1:13" x14ac:dyDescent="0.2">
      <c r="A160" s="2" t="s">
        <v>225</v>
      </c>
      <c r="B160" t="s">
        <v>226</v>
      </c>
      <c r="C160">
        <v>1004158002</v>
      </c>
      <c r="D160">
        <v>1500</v>
      </c>
      <c r="E160" t="s">
        <v>197</v>
      </c>
      <c r="F160">
        <v>6074.6607629999999</v>
      </c>
      <c r="G160" t="s">
        <v>184</v>
      </c>
      <c r="I160" t="s">
        <v>54</v>
      </c>
      <c r="J160" t="s">
        <v>227</v>
      </c>
      <c r="K160" t="s">
        <v>221</v>
      </c>
      <c r="L160" t="s">
        <v>222</v>
      </c>
      <c r="M160" t="s">
        <v>217</v>
      </c>
    </row>
    <row r="161" spans="1:13" x14ac:dyDescent="0.2">
      <c r="A161" s="2" t="s">
        <v>225</v>
      </c>
      <c r="B161" t="s">
        <v>226</v>
      </c>
      <c r="C161">
        <v>1004158002</v>
      </c>
      <c r="D161">
        <v>1500</v>
      </c>
      <c r="E161" t="s">
        <v>198</v>
      </c>
      <c r="F161">
        <v>1377.3975855799399</v>
      </c>
      <c r="G161" t="s">
        <v>184</v>
      </c>
      <c r="I161" t="s">
        <v>54</v>
      </c>
      <c r="J161" t="s">
        <v>227</v>
      </c>
      <c r="K161" t="s">
        <v>221</v>
      </c>
      <c r="L161" t="s">
        <v>222</v>
      </c>
      <c r="M161" t="s">
        <v>217</v>
      </c>
    </row>
    <row r="162" spans="1:13" x14ac:dyDescent="0.2">
      <c r="A162" s="2" t="s">
        <v>225</v>
      </c>
      <c r="B162" t="s">
        <v>226</v>
      </c>
      <c r="C162">
        <v>1004158002</v>
      </c>
      <c r="D162">
        <v>1500</v>
      </c>
      <c r="E162" t="s">
        <v>109</v>
      </c>
      <c r="F162">
        <v>189.8</v>
      </c>
      <c r="G162" t="s">
        <v>184</v>
      </c>
      <c r="I162" t="s">
        <v>54</v>
      </c>
      <c r="J162" t="s">
        <v>227</v>
      </c>
      <c r="K162" t="s">
        <v>221</v>
      </c>
      <c r="L162" t="s">
        <v>222</v>
      </c>
      <c r="M162" t="s">
        <v>217</v>
      </c>
    </row>
    <row r="163" spans="1:13" x14ac:dyDescent="0.2">
      <c r="A163" s="2" t="s">
        <v>225</v>
      </c>
      <c r="B163" t="s">
        <v>226</v>
      </c>
      <c r="C163">
        <v>1004158002</v>
      </c>
      <c r="D163">
        <v>1500</v>
      </c>
      <c r="E163" t="s">
        <v>199</v>
      </c>
      <c r="F163">
        <v>190.95778000000001</v>
      </c>
      <c r="G163" t="s">
        <v>184</v>
      </c>
      <c r="I163" t="s">
        <v>54</v>
      </c>
      <c r="J163" t="s">
        <v>227</v>
      </c>
      <c r="K163" t="s">
        <v>221</v>
      </c>
      <c r="L163" t="s">
        <v>222</v>
      </c>
      <c r="M163" t="s">
        <v>217</v>
      </c>
    </row>
    <row r="164" spans="1:13" x14ac:dyDescent="0.2">
      <c r="A164" s="2" t="s">
        <v>225</v>
      </c>
      <c r="B164" t="s">
        <v>226</v>
      </c>
      <c r="C164">
        <v>1004158002</v>
      </c>
      <c r="D164">
        <v>1500</v>
      </c>
      <c r="E164" t="s">
        <v>8</v>
      </c>
      <c r="F164">
        <v>324.12</v>
      </c>
      <c r="G164" t="s">
        <v>184</v>
      </c>
      <c r="I164" t="s">
        <v>54</v>
      </c>
      <c r="J164" t="s">
        <v>227</v>
      </c>
      <c r="K164" t="s">
        <v>221</v>
      </c>
      <c r="L164" t="s">
        <v>222</v>
      </c>
      <c r="M164" t="s">
        <v>217</v>
      </c>
    </row>
    <row r="165" spans="1:13" x14ac:dyDescent="0.2">
      <c r="A165" s="2" t="s">
        <v>225</v>
      </c>
      <c r="B165" t="s">
        <v>226</v>
      </c>
      <c r="C165">
        <v>1004158002</v>
      </c>
      <c r="D165">
        <v>1500</v>
      </c>
      <c r="E165" t="s">
        <v>200</v>
      </c>
      <c r="F165">
        <v>326.09713199999999</v>
      </c>
      <c r="G165" t="s">
        <v>184</v>
      </c>
      <c r="I165" t="s">
        <v>54</v>
      </c>
      <c r="J165" t="s">
        <v>227</v>
      </c>
      <c r="K165" t="s">
        <v>221</v>
      </c>
      <c r="L165" t="s">
        <v>222</v>
      </c>
      <c r="M165" t="s">
        <v>217</v>
      </c>
    </row>
    <row r="166" spans="1:13" x14ac:dyDescent="0.2">
      <c r="A166" s="2" t="s">
        <v>225</v>
      </c>
      <c r="B166" t="s">
        <v>226</v>
      </c>
      <c r="C166">
        <v>1004158002</v>
      </c>
      <c r="D166">
        <v>1500</v>
      </c>
      <c r="E166" t="s">
        <v>201</v>
      </c>
      <c r="F166">
        <v>40472.660000000003</v>
      </c>
      <c r="G166" t="s">
        <v>184</v>
      </c>
      <c r="I166" t="s">
        <v>54</v>
      </c>
      <c r="J166" t="s">
        <v>227</v>
      </c>
      <c r="K166" t="s">
        <v>221</v>
      </c>
      <c r="L166" t="s">
        <v>222</v>
      </c>
      <c r="M166" t="s">
        <v>217</v>
      </c>
    </row>
    <row r="167" spans="1:13" x14ac:dyDescent="0.2">
      <c r="A167" s="2" t="s">
        <v>225</v>
      </c>
      <c r="B167" t="s">
        <v>226</v>
      </c>
      <c r="C167">
        <v>1004158002</v>
      </c>
      <c r="D167">
        <v>1500</v>
      </c>
      <c r="E167" t="s">
        <v>202</v>
      </c>
      <c r="F167">
        <v>40719.543226000002</v>
      </c>
      <c r="G167" t="s">
        <v>184</v>
      </c>
      <c r="I167" t="s">
        <v>54</v>
      </c>
      <c r="J167" t="s">
        <v>227</v>
      </c>
      <c r="K167" t="s">
        <v>221</v>
      </c>
      <c r="L167" t="s">
        <v>222</v>
      </c>
      <c r="M167" t="s">
        <v>217</v>
      </c>
    </row>
    <row r="168" spans="1:13" x14ac:dyDescent="0.2">
      <c r="A168" s="2" t="s">
        <v>228</v>
      </c>
      <c r="B168" t="s">
        <v>229</v>
      </c>
      <c r="C168">
        <v>1004176003</v>
      </c>
      <c r="D168">
        <v>1617</v>
      </c>
      <c r="E168" t="s">
        <v>107</v>
      </c>
      <c r="F168">
        <v>516.47500000000002</v>
      </c>
      <c r="G168" t="s">
        <v>184</v>
      </c>
      <c r="I168" t="s">
        <v>61</v>
      </c>
      <c r="J168" t="s">
        <v>230</v>
      </c>
      <c r="K168" t="s">
        <v>221</v>
      </c>
      <c r="L168" t="s">
        <v>222</v>
      </c>
      <c r="M168" t="s">
        <v>217</v>
      </c>
    </row>
    <row r="169" spans="1:13" x14ac:dyDescent="0.2">
      <c r="A169" s="2" t="s">
        <v>228</v>
      </c>
      <c r="B169" t="s">
        <v>229</v>
      </c>
      <c r="C169">
        <v>1004176003</v>
      </c>
      <c r="D169">
        <v>1617</v>
      </c>
      <c r="E169" t="s">
        <v>182</v>
      </c>
      <c r="F169">
        <v>519.62549750000005</v>
      </c>
      <c r="G169" t="s">
        <v>184</v>
      </c>
      <c r="I169" t="s">
        <v>61</v>
      </c>
      <c r="J169" t="s">
        <v>230</v>
      </c>
      <c r="K169" t="s">
        <v>221</v>
      </c>
      <c r="L169" t="s">
        <v>222</v>
      </c>
      <c r="M169" t="s">
        <v>217</v>
      </c>
    </row>
    <row r="170" spans="1:13" x14ac:dyDescent="0.2">
      <c r="A170" s="2" t="s">
        <v>228</v>
      </c>
      <c r="B170" t="s">
        <v>229</v>
      </c>
      <c r="C170">
        <v>1004176003</v>
      </c>
      <c r="D170">
        <v>1617</v>
      </c>
      <c r="E170" t="s">
        <v>183</v>
      </c>
      <c r="F170">
        <v>3088.63</v>
      </c>
      <c r="G170" t="s">
        <v>184</v>
      </c>
      <c r="I170" t="s">
        <v>61</v>
      </c>
      <c r="J170" t="s">
        <v>230</v>
      </c>
      <c r="K170" t="s">
        <v>221</v>
      </c>
      <c r="L170" t="s">
        <v>222</v>
      </c>
      <c r="M170" t="s">
        <v>217</v>
      </c>
    </row>
    <row r="171" spans="1:13" x14ac:dyDescent="0.2">
      <c r="A171" s="2" t="s">
        <v>228</v>
      </c>
      <c r="B171" t="s">
        <v>229</v>
      </c>
      <c r="C171">
        <v>1004176003</v>
      </c>
      <c r="D171">
        <v>1617</v>
      </c>
      <c r="E171" t="s">
        <v>185</v>
      </c>
      <c r="F171">
        <v>3107.4706430000001</v>
      </c>
      <c r="G171" t="s">
        <v>184</v>
      </c>
      <c r="I171" t="s">
        <v>61</v>
      </c>
      <c r="J171" t="s">
        <v>230</v>
      </c>
      <c r="K171" t="s">
        <v>221</v>
      </c>
      <c r="L171" t="s">
        <v>222</v>
      </c>
      <c r="M171" t="s">
        <v>217</v>
      </c>
    </row>
    <row r="172" spans="1:13" x14ac:dyDescent="0.2">
      <c r="A172" s="2" t="s">
        <v>228</v>
      </c>
      <c r="B172" t="s">
        <v>229</v>
      </c>
      <c r="C172">
        <v>1004176003</v>
      </c>
      <c r="D172">
        <v>1617</v>
      </c>
      <c r="E172" t="s">
        <v>186</v>
      </c>
      <c r="F172">
        <v>901.55</v>
      </c>
      <c r="G172" t="s">
        <v>184</v>
      </c>
      <c r="I172" t="s">
        <v>61</v>
      </c>
      <c r="J172" t="s">
        <v>230</v>
      </c>
      <c r="K172" t="s">
        <v>221</v>
      </c>
      <c r="L172" t="s">
        <v>222</v>
      </c>
      <c r="M172" t="s">
        <v>217</v>
      </c>
    </row>
    <row r="173" spans="1:13" x14ac:dyDescent="0.2">
      <c r="A173" s="2" t="s">
        <v>228</v>
      </c>
      <c r="B173" t="s">
        <v>229</v>
      </c>
      <c r="C173">
        <v>1004176003</v>
      </c>
      <c r="D173">
        <v>1617</v>
      </c>
      <c r="E173" t="s">
        <v>187</v>
      </c>
      <c r="F173">
        <v>907.04945499999997</v>
      </c>
      <c r="G173" t="s">
        <v>184</v>
      </c>
      <c r="I173" t="s">
        <v>61</v>
      </c>
      <c r="J173" t="s">
        <v>230</v>
      </c>
      <c r="K173" t="s">
        <v>221</v>
      </c>
      <c r="L173" t="s">
        <v>222</v>
      </c>
      <c r="M173" t="s">
        <v>217</v>
      </c>
    </row>
    <row r="174" spans="1:13" x14ac:dyDescent="0.2">
      <c r="A174" s="2" t="s">
        <v>228</v>
      </c>
      <c r="B174" t="s">
        <v>229</v>
      </c>
      <c r="C174">
        <v>1004176003</v>
      </c>
      <c r="D174">
        <v>1617</v>
      </c>
      <c r="E174" t="s">
        <v>188</v>
      </c>
      <c r="F174">
        <v>2665.5949999999998</v>
      </c>
      <c r="G174" t="s">
        <v>184</v>
      </c>
      <c r="I174" t="s">
        <v>61</v>
      </c>
      <c r="J174" t="s">
        <v>230</v>
      </c>
      <c r="K174" t="s">
        <v>221</v>
      </c>
      <c r="L174" t="s">
        <v>222</v>
      </c>
      <c r="M174" t="s">
        <v>217</v>
      </c>
    </row>
    <row r="175" spans="1:13" x14ac:dyDescent="0.2">
      <c r="A175" s="2" t="s">
        <v>228</v>
      </c>
      <c r="B175" t="s">
        <v>229</v>
      </c>
      <c r="C175">
        <v>1004176003</v>
      </c>
      <c r="D175">
        <v>1617</v>
      </c>
      <c r="E175" t="s">
        <v>189</v>
      </c>
      <c r="F175">
        <v>2681.8551295000002</v>
      </c>
      <c r="G175" t="s">
        <v>184</v>
      </c>
      <c r="I175" t="s">
        <v>61</v>
      </c>
      <c r="J175" t="s">
        <v>230</v>
      </c>
      <c r="K175" t="s">
        <v>221</v>
      </c>
      <c r="L175" t="s">
        <v>222</v>
      </c>
      <c r="M175" t="s">
        <v>217</v>
      </c>
    </row>
    <row r="176" spans="1:13" x14ac:dyDescent="0.2">
      <c r="A176" s="2" t="s">
        <v>228</v>
      </c>
      <c r="B176" t="s">
        <v>229</v>
      </c>
      <c r="C176">
        <v>1004176003</v>
      </c>
      <c r="D176">
        <v>1617</v>
      </c>
      <c r="E176" t="s">
        <v>190</v>
      </c>
      <c r="F176">
        <v>1438.1</v>
      </c>
      <c r="G176" t="s">
        <v>184</v>
      </c>
      <c r="I176" t="s">
        <v>61</v>
      </c>
      <c r="J176" t="s">
        <v>230</v>
      </c>
      <c r="K176" t="s">
        <v>221</v>
      </c>
      <c r="L176" t="s">
        <v>222</v>
      </c>
      <c r="M176" t="s">
        <v>217</v>
      </c>
    </row>
    <row r="177" spans="1:13" x14ac:dyDescent="0.2">
      <c r="A177" s="2" t="s">
        <v>228</v>
      </c>
      <c r="B177" t="s">
        <v>229</v>
      </c>
      <c r="C177">
        <v>1004176003</v>
      </c>
      <c r="D177">
        <v>1617</v>
      </c>
      <c r="E177" t="s">
        <v>191</v>
      </c>
      <c r="F177">
        <v>1446.8724099999999</v>
      </c>
      <c r="G177" t="s">
        <v>184</v>
      </c>
      <c r="I177" t="s">
        <v>61</v>
      </c>
      <c r="J177" t="s">
        <v>230</v>
      </c>
      <c r="K177" t="s">
        <v>221</v>
      </c>
      <c r="L177" t="s">
        <v>222</v>
      </c>
      <c r="M177" t="s">
        <v>217</v>
      </c>
    </row>
    <row r="178" spans="1:13" x14ac:dyDescent="0.2">
      <c r="A178" s="2" t="s">
        <v>228</v>
      </c>
      <c r="B178" t="s">
        <v>229</v>
      </c>
      <c r="C178">
        <v>1004176003</v>
      </c>
      <c r="D178">
        <v>1617</v>
      </c>
      <c r="E178" t="s">
        <v>192</v>
      </c>
      <c r="F178">
        <v>1177.125</v>
      </c>
      <c r="G178" t="s">
        <v>184</v>
      </c>
      <c r="I178" t="s">
        <v>61</v>
      </c>
      <c r="J178" t="s">
        <v>230</v>
      </c>
      <c r="K178" t="s">
        <v>221</v>
      </c>
      <c r="L178" t="s">
        <v>222</v>
      </c>
      <c r="M178" t="s">
        <v>217</v>
      </c>
    </row>
    <row r="179" spans="1:13" x14ac:dyDescent="0.2">
      <c r="A179" s="2" t="s">
        <v>228</v>
      </c>
      <c r="B179" t="s">
        <v>229</v>
      </c>
      <c r="C179">
        <v>1004176003</v>
      </c>
      <c r="D179">
        <v>1617</v>
      </c>
      <c r="E179" t="s">
        <v>193</v>
      </c>
      <c r="F179">
        <v>1184.3054625</v>
      </c>
      <c r="G179" t="s">
        <v>184</v>
      </c>
      <c r="I179" t="s">
        <v>61</v>
      </c>
      <c r="J179" t="s">
        <v>230</v>
      </c>
      <c r="K179" t="s">
        <v>221</v>
      </c>
      <c r="L179" t="s">
        <v>222</v>
      </c>
      <c r="M179" t="s">
        <v>217</v>
      </c>
    </row>
    <row r="180" spans="1:13" x14ac:dyDescent="0.2">
      <c r="A180" s="2" t="s">
        <v>228</v>
      </c>
      <c r="B180" t="s">
        <v>229</v>
      </c>
      <c r="C180">
        <v>1004176003</v>
      </c>
      <c r="D180">
        <v>1617</v>
      </c>
      <c r="E180" t="s">
        <v>108</v>
      </c>
      <c r="F180">
        <v>463.04268583450198</v>
      </c>
      <c r="G180" t="s">
        <v>184</v>
      </c>
      <c r="I180" t="s">
        <v>61</v>
      </c>
      <c r="J180" t="s">
        <v>230</v>
      </c>
      <c r="K180" t="s">
        <v>221</v>
      </c>
      <c r="L180" t="s">
        <v>222</v>
      </c>
      <c r="M180" t="s">
        <v>217</v>
      </c>
    </row>
    <row r="181" spans="1:13" x14ac:dyDescent="0.2">
      <c r="A181" s="2" t="s">
        <v>228</v>
      </c>
      <c r="B181" t="s">
        <v>229</v>
      </c>
      <c r="C181">
        <v>1004176003</v>
      </c>
      <c r="D181">
        <v>1617</v>
      </c>
      <c r="E181" t="s">
        <v>194</v>
      </c>
      <c r="F181">
        <v>196.37</v>
      </c>
      <c r="G181" t="s">
        <v>184</v>
      </c>
      <c r="I181" t="s">
        <v>61</v>
      </c>
      <c r="J181" t="s">
        <v>230</v>
      </c>
      <c r="K181" t="s">
        <v>221</v>
      </c>
      <c r="L181" t="s">
        <v>222</v>
      </c>
      <c r="M181" t="s">
        <v>217</v>
      </c>
    </row>
    <row r="182" spans="1:13" x14ac:dyDescent="0.2">
      <c r="A182" s="2" t="s">
        <v>228</v>
      </c>
      <c r="B182" t="s">
        <v>229</v>
      </c>
      <c r="C182">
        <v>1004176003</v>
      </c>
      <c r="D182">
        <v>1617</v>
      </c>
      <c r="E182" t="s">
        <v>195</v>
      </c>
      <c r="F182">
        <v>197.567857</v>
      </c>
      <c r="G182" t="s">
        <v>184</v>
      </c>
      <c r="I182" t="s">
        <v>61</v>
      </c>
      <c r="J182" t="s">
        <v>230</v>
      </c>
      <c r="K182" t="s">
        <v>221</v>
      </c>
      <c r="L182" t="s">
        <v>222</v>
      </c>
      <c r="M182" t="s">
        <v>217</v>
      </c>
    </row>
    <row r="183" spans="1:13" x14ac:dyDescent="0.2">
      <c r="A183" s="2" t="s">
        <v>228</v>
      </c>
      <c r="B183" t="s">
        <v>229</v>
      </c>
      <c r="C183">
        <v>1004176003</v>
      </c>
      <c r="D183">
        <v>1617</v>
      </c>
      <c r="E183" t="s">
        <v>196</v>
      </c>
      <c r="F183">
        <v>1785.9449999999999</v>
      </c>
      <c r="G183" t="s">
        <v>184</v>
      </c>
      <c r="I183" t="s">
        <v>61</v>
      </c>
      <c r="J183" t="s">
        <v>230</v>
      </c>
      <c r="K183" t="s">
        <v>221</v>
      </c>
      <c r="L183" t="s">
        <v>222</v>
      </c>
      <c r="M183" t="s">
        <v>217</v>
      </c>
    </row>
    <row r="184" spans="1:13" x14ac:dyDescent="0.2">
      <c r="A184" s="2" t="s">
        <v>228</v>
      </c>
      <c r="B184" t="s">
        <v>229</v>
      </c>
      <c r="C184">
        <v>1004176003</v>
      </c>
      <c r="D184">
        <v>1617</v>
      </c>
      <c r="E184" t="s">
        <v>197</v>
      </c>
      <c r="F184">
        <v>1796.8392644999999</v>
      </c>
      <c r="G184" t="s">
        <v>184</v>
      </c>
      <c r="I184" t="s">
        <v>61</v>
      </c>
      <c r="J184" t="s">
        <v>230</v>
      </c>
      <c r="K184" t="s">
        <v>221</v>
      </c>
      <c r="L184" t="s">
        <v>222</v>
      </c>
      <c r="M184" t="s">
        <v>217</v>
      </c>
    </row>
    <row r="185" spans="1:13" x14ac:dyDescent="0.2">
      <c r="A185" s="2" t="s">
        <v>228</v>
      </c>
      <c r="B185" t="s">
        <v>229</v>
      </c>
      <c r="C185">
        <v>1004176003</v>
      </c>
      <c r="D185">
        <v>1617</v>
      </c>
      <c r="E185" t="s">
        <v>198</v>
      </c>
      <c r="F185">
        <v>465.86724621809299</v>
      </c>
      <c r="G185" t="s">
        <v>184</v>
      </c>
      <c r="I185" t="s">
        <v>61</v>
      </c>
      <c r="J185" t="s">
        <v>230</v>
      </c>
      <c r="K185" t="s">
        <v>221</v>
      </c>
      <c r="L185" t="s">
        <v>222</v>
      </c>
      <c r="M185" t="s">
        <v>217</v>
      </c>
    </row>
    <row r="186" spans="1:13" x14ac:dyDescent="0.2">
      <c r="A186" s="2" t="s">
        <v>228</v>
      </c>
      <c r="B186" t="s">
        <v>229</v>
      </c>
      <c r="C186">
        <v>1004176003</v>
      </c>
      <c r="D186">
        <v>1617</v>
      </c>
      <c r="E186" t="s">
        <v>109</v>
      </c>
      <c r="F186">
        <v>1177.125</v>
      </c>
      <c r="G186" t="s">
        <v>184</v>
      </c>
      <c r="I186" t="s">
        <v>61</v>
      </c>
      <c r="J186" t="s">
        <v>230</v>
      </c>
      <c r="K186" t="s">
        <v>221</v>
      </c>
      <c r="L186" t="s">
        <v>222</v>
      </c>
      <c r="M186" t="s">
        <v>217</v>
      </c>
    </row>
    <row r="187" spans="1:13" x14ac:dyDescent="0.2">
      <c r="A187" s="2" t="s">
        <v>228</v>
      </c>
      <c r="B187" t="s">
        <v>229</v>
      </c>
      <c r="C187">
        <v>1004176003</v>
      </c>
      <c r="D187">
        <v>1617</v>
      </c>
      <c r="E187" t="s">
        <v>199</v>
      </c>
      <c r="F187">
        <v>1184.3054625</v>
      </c>
      <c r="G187" t="s">
        <v>184</v>
      </c>
      <c r="I187" t="s">
        <v>61</v>
      </c>
      <c r="J187" t="s">
        <v>230</v>
      </c>
      <c r="K187" t="s">
        <v>221</v>
      </c>
      <c r="L187" t="s">
        <v>222</v>
      </c>
      <c r="M187" t="s">
        <v>217</v>
      </c>
    </row>
    <row r="188" spans="1:13" x14ac:dyDescent="0.2">
      <c r="A188" s="2" t="s">
        <v>228</v>
      </c>
      <c r="B188" t="s">
        <v>229</v>
      </c>
      <c r="C188">
        <v>1004176003</v>
      </c>
      <c r="D188">
        <v>1617</v>
      </c>
      <c r="E188" t="s">
        <v>8</v>
      </c>
      <c r="F188">
        <v>265.72000000000003</v>
      </c>
      <c r="G188" t="s">
        <v>184</v>
      </c>
      <c r="I188" t="s">
        <v>61</v>
      </c>
      <c r="J188" t="s">
        <v>230</v>
      </c>
      <c r="K188" t="s">
        <v>221</v>
      </c>
      <c r="L188" t="s">
        <v>222</v>
      </c>
      <c r="M188" t="s">
        <v>217</v>
      </c>
    </row>
    <row r="189" spans="1:13" x14ac:dyDescent="0.2">
      <c r="A189" s="2" t="s">
        <v>228</v>
      </c>
      <c r="B189" t="s">
        <v>229</v>
      </c>
      <c r="C189">
        <v>1004176003</v>
      </c>
      <c r="D189">
        <v>1617</v>
      </c>
      <c r="E189" t="s">
        <v>200</v>
      </c>
      <c r="F189">
        <v>267.340892</v>
      </c>
      <c r="G189" t="s">
        <v>184</v>
      </c>
      <c r="I189" t="s">
        <v>61</v>
      </c>
      <c r="J189" t="s">
        <v>230</v>
      </c>
      <c r="K189" t="s">
        <v>221</v>
      </c>
      <c r="L189" t="s">
        <v>222</v>
      </c>
      <c r="M189" t="s">
        <v>217</v>
      </c>
    </row>
    <row r="190" spans="1:13" x14ac:dyDescent="0.2">
      <c r="A190" s="2" t="s">
        <v>228</v>
      </c>
      <c r="B190" t="s">
        <v>229</v>
      </c>
      <c r="C190">
        <v>1004176003</v>
      </c>
      <c r="D190">
        <v>1617</v>
      </c>
      <c r="E190" t="s">
        <v>201</v>
      </c>
      <c r="F190">
        <v>28105</v>
      </c>
      <c r="G190" t="s">
        <v>184</v>
      </c>
      <c r="I190" t="s">
        <v>61</v>
      </c>
      <c r="J190" t="s">
        <v>230</v>
      </c>
      <c r="K190" t="s">
        <v>221</v>
      </c>
      <c r="L190" t="s">
        <v>222</v>
      </c>
      <c r="M190" t="s">
        <v>217</v>
      </c>
    </row>
    <row r="191" spans="1:13" x14ac:dyDescent="0.2">
      <c r="A191" s="2" t="s">
        <v>228</v>
      </c>
      <c r="B191" t="s">
        <v>229</v>
      </c>
      <c r="C191">
        <v>1004176003</v>
      </c>
      <c r="D191">
        <v>1617</v>
      </c>
      <c r="E191" t="s">
        <v>202</v>
      </c>
      <c r="F191">
        <v>28276.440500000001</v>
      </c>
      <c r="G191" t="s">
        <v>184</v>
      </c>
      <c r="I191" t="s">
        <v>61</v>
      </c>
      <c r="J191" t="s">
        <v>230</v>
      </c>
      <c r="K191" t="s">
        <v>221</v>
      </c>
      <c r="L191" t="s">
        <v>222</v>
      </c>
      <c r="M191" t="s">
        <v>217</v>
      </c>
    </row>
    <row r="192" spans="1:13" x14ac:dyDescent="0.2">
      <c r="A192" s="2" t="s">
        <v>231</v>
      </c>
      <c r="B192" t="s">
        <v>232</v>
      </c>
      <c r="C192">
        <v>1004183001</v>
      </c>
      <c r="D192">
        <v>600</v>
      </c>
      <c r="E192" t="s">
        <v>107</v>
      </c>
      <c r="F192">
        <v>65.7</v>
      </c>
      <c r="G192" t="s">
        <v>184</v>
      </c>
      <c r="I192" t="s">
        <v>99</v>
      </c>
      <c r="J192" t="s">
        <v>233</v>
      </c>
      <c r="K192" t="s">
        <v>221</v>
      </c>
      <c r="L192" t="s">
        <v>222</v>
      </c>
      <c r="M192" t="s">
        <v>217</v>
      </c>
    </row>
    <row r="193" spans="1:13" x14ac:dyDescent="0.2">
      <c r="A193" s="2" t="s">
        <v>231</v>
      </c>
      <c r="B193" t="s">
        <v>232</v>
      </c>
      <c r="C193">
        <v>1004183001</v>
      </c>
      <c r="D193">
        <v>600</v>
      </c>
      <c r="E193" t="s">
        <v>182</v>
      </c>
      <c r="F193">
        <v>66.100769999999997</v>
      </c>
      <c r="G193" t="s">
        <v>184</v>
      </c>
      <c r="I193" t="s">
        <v>99</v>
      </c>
      <c r="J193" t="s">
        <v>233</v>
      </c>
      <c r="K193" t="s">
        <v>221</v>
      </c>
      <c r="L193" t="s">
        <v>222</v>
      </c>
      <c r="M193" t="s">
        <v>217</v>
      </c>
    </row>
    <row r="194" spans="1:13" x14ac:dyDescent="0.2">
      <c r="A194" s="2" t="s">
        <v>231</v>
      </c>
      <c r="B194" t="s">
        <v>232</v>
      </c>
      <c r="C194">
        <v>1004183001</v>
      </c>
      <c r="D194">
        <v>600</v>
      </c>
      <c r="E194" t="s">
        <v>183</v>
      </c>
      <c r="F194">
        <v>240.9</v>
      </c>
      <c r="G194" t="s">
        <v>184</v>
      </c>
      <c r="I194" t="s">
        <v>99</v>
      </c>
      <c r="J194" t="s">
        <v>233</v>
      </c>
      <c r="K194" t="s">
        <v>221</v>
      </c>
      <c r="L194" t="s">
        <v>222</v>
      </c>
      <c r="M194" t="s">
        <v>217</v>
      </c>
    </row>
    <row r="195" spans="1:13" x14ac:dyDescent="0.2">
      <c r="A195" s="2" t="s">
        <v>231</v>
      </c>
      <c r="B195" t="s">
        <v>232</v>
      </c>
      <c r="C195">
        <v>1004183001</v>
      </c>
      <c r="D195">
        <v>600</v>
      </c>
      <c r="E195" t="s">
        <v>185</v>
      </c>
      <c r="F195">
        <v>242.36949000000001</v>
      </c>
      <c r="G195" t="s">
        <v>184</v>
      </c>
      <c r="I195" t="s">
        <v>99</v>
      </c>
      <c r="J195" t="s">
        <v>233</v>
      </c>
      <c r="K195" t="s">
        <v>221</v>
      </c>
      <c r="L195" t="s">
        <v>222</v>
      </c>
      <c r="M195" t="s">
        <v>217</v>
      </c>
    </row>
    <row r="196" spans="1:13" x14ac:dyDescent="0.2">
      <c r="A196" s="2" t="s">
        <v>231</v>
      </c>
      <c r="B196" t="s">
        <v>232</v>
      </c>
      <c r="C196">
        <v>1004183001</v>
      </c>
      <c r="D196">
        <v>600</v>
      </c>
      <c r="E196" t="s">
        <v>186</v>
      </c>
      <c r="F196">
        <v>87.6</v>
      </c>
      <c r="G196" t="s">
        <v>184</v>
      </c>
      <c r="I196" t="s">
        <v>99</v>
      </c>
      <c r="J196" t="s">
        <v>233</v>
      </c>
      <c r="K196" t="s">
        <v>221</v>
      </c>
      <c r="L196" t="s">
        <v>222</v>
      </c>
      <c r="M196" t="s">
        <v>217</v>
      </c>
    </row>
    <row r="197" spans="1:13" x14ac:dyDescent="0.2">
      <c r="A197" s="2" t="s">
        <v>231</v>
      </c>
      <c r="B197" t="s">
        <v>232</v>
      </c>
      <c r="C197">
        <v>1004183001</v>
      </c>
      <c r="D197">
        <v>600</v>
      </c>
      <c r="E197" t="s">
        <v>187</v>
      </c>
      <c r="F197">
        <v>88.134360000000001</v>
      </c>
      <c r="G197" t="s">
        <v>184</v>
      </c>
      <c r="I197" t="s">
        <v>99</v>
      </c>
      <c r="J197" t="s">
        <v>233</v>
      </c>
      <c r="K197" t="s">
        <v>221</v>
      </c>
      <c r="L197" t="s">
        <v>222</v>
      </c>
      <c r="M197" t="s">
        <v>217</v>
      </c>
    </row>
    <row r="198" spans="1:13" x14ac:dyDescent="0.2">
      <c r="A198" s="2" t="s">
        <v>231</v>
      </c>
      <c r="B198" t="s">
        <v>232</v>
      </c>
      <c r="C198">
        <v>1004183001</v>
      </c>
      <c r="D198">
        <v>600</v>
      </c>
      <c r="E198" t="s">
        <v>188</v>
      </c>
      <c r="F198">
        <v>129.21</v>
      </c>
      <c r="G198" t="s">
        <v>184</v>
      </c>
      <c r="I198" t="s">
        <v>99</v>
      </c>
      <c r="J198" t="s">
        <v>233</v>
      </c>
      <c r="K198" t="s">
        <v>221</v>
      </c>
      <c r="L198" t="s">
        <v>222</v>
      </c>
      <c r="M198" t="s">
        <v>217</v>
      </c>
    </row>
    <row r="199" spans="1:13" x14ac:dyDescent="0.2">
      <c r="A199" s="2" t="s">
        <v>231</v>
      </c>
      <c r="B199" t="s">
        <v>232</v>
      </c>
      <c r="C199">
        <v>1004183001</v>
      </c>
      <c r="D199">
        <v>600</v>
      </c>
      <c r="E199" t="s">
        <v>189</v>
      </c>
      <c r="F199">
        <v>129.99818099999999</v>
      </c>
      <c r="G199" t="s">
        <v>184</v>
      </c>
      <c r="I199" t="s">
        <v>99</v>
      </c>
      <c r="J199" t="s">
        <v>233</v>
      </c>
      <c r="K199" t="s">
        <v>221</v>
      </c>
      <c r="L199" t="s">
        <v>222</v>
      </c>
      <c r="M199" t="s">
        <v>217</v>
      </c>
    </row>
    <row r="200" spans="1:13" x14ac:dyDescent="0.2">
      <c r="A200" s="2" t="s">
        <v>231</v>
      </c>
      <c r="B200" t="s">
        <v>232</v>
      </c>
      <c r="C200">
        <v>1004183001</v>
      </c>
      <c r="D200">
        <v>600</v>
      </c>
      <c r="E200" t="s">
        <v>190</v>
      </c>
      <c r="F200">
        <v>24.09</v>
      </c>
      <c r="G200" t="s">
        <v>184</v>
      </c>
      <c r="I200" t="s">
        <v>99</v>
      </c>
      <c r="J200" t="s">
        <v>233</v>
      </c>
      <c r="K200" t="s">
        <v>221</v>
      </c>
      <c r="L200" t="s">
        <v>222</v>
      </c>
      <c r="M200" t="s">
        <v>217</v>
      </c>
    </row>
    <row r="201" spans="1:13" x14ac:dyDescent="0.2">
      <c r="A201" s="2" t="s">
        <v>231</v>
      </c>
      <c r="B201" t="s">
        <v>232</v>
      </c>
      <c r="C201">
        <v>1004183001</v>
      </c>
      <c r="D201">
        <v>600</v>
      </c>
      <c r="E201" t="s">
        <v>191</v>
      </c>
      <c r="F201">
        <v>24.236948999999999</v>
      </c>
      <c r="G201" t="s">
        <v>184</v>
      </c>
      <c r="I201" t="s">
        <v>99</v>
      </c>
      <c r="J201" t="s">
        <v>233</v>
      </c>
      <c r="K201" t="s">
        <v>221</v>
      </c>
      <c r="L201" t="s">
        <v>222</v>
      </c>
      <c r="M201" t="s">
        <v>217</v>
      </c>
    </row>
    <row r="202" spans="1:13" x14ac:dyDescent="0.2">
      <c r="A202" s="2" t="s">
        <v>231</v>
      </c>
      <c r="B202" t="s">
        <v>232</v>
      </c>
      <c r="C202">
        <v>1004183001</v>
      </c>
      <c r="D202">
        <v>600</v>
      </c>
      <c r="E202" t="s">
        <v>192</v>
      </c>
      <c r="F202">
        <v>19.71</v>
      </c>
      <c r="G202" t="s">
        <v>184</v>
      </c>
      <c r="I202" t="s">
        <v>99</v>
      </c>
      <c r="J202" t="s">
        <v>233</v>
      </c>
      <c r="K202" t="s">
        <v>221</v>
      </c>
      <c r="L202" t="s">
        <v>222</v>
      </c>
      <c r="M202" t="s">
        <v>217</v>
      </c>
    </row>
    <row r="203" spans="1:13" x14ac:dyDescent="0.2">
      <c r="A203" s="2" t="s">
        <v>231</v>
      </c>
      <c r="B203" t="s">
        <v>232</v>
      </c>
      <c r="C203">
        <v>1004183001</v>
      </c>
      <c r="D203">
        <v>600</v>
      </c>
      <c r="E203" t="s">
        <v>193</v>
      </c>
      <c r="F203">
        <v>19.830231000000001</v>
      </c>
      <c r="G203" t="s">
        <v>184</v>
      </c>
      <c r="I203" t="s">
        <v>99</v>
      </c>
      <c r="J203" t="s">
        <v>233</v>
      </c>
      <c r="K203" t="s">
        <v>221</v>
      </c>
      <c r="L203" t="s">
        <v>222</v>
      </c>
      <c r="M203" t="s">
        <v>217</v>
      </c>
    </row>
    <row r="204" spans="1:13" x14ac:dyDescent="0.2">
      <c r="A204" s="2" t="s">
        <v>231</v>
      </c>
      <c r="B204" t="s">
        <v>232</v>
      </c>
      <c r="C204">
        <v>1004183001</v>
      </c>
      <c r="D204">
        <v>600</v>
      </c>
      <c r="E204" t="s">
        <v>108</v>
      </c>
      <c r="F204">
        <v>109.159060308555</v>
      </c>
      <c r="G204" t="s">
        <v>184</v>
      </c>
      <c r="I204" t="s">
        <v>99</v>
      </c>
      <c r="J204" t="s">
        <v>233</v>
      </c>
      <c r="K204" t="s">
        <v>221</v>
      </c>
      <c r="L204" t="s">
        <v>222</v>
      </c>
      <c r="M204" t="s">
        <v>217</v>
      </c>
    </row>
    <row r="205" spans="1:13" x14ac:dyDescent="0.2">
      <c r="A205" s="2" t="s">
        <v>231</v>
      </c>
      <c r="B205" t="s">
        <v>232</v>
      </c>
      <c r="C205">
        <v>1004183001</v>
      </c>
      <c r="D205">
        <v>600</v>
      </c>
      <c r="E205" t="s">
        <v>194</v>
      </c>
      <c r="F205">
        <v>10.95</v>
      </c>
      <c r="G205" t="s">
        <v>184</v>
      </c>
      <c r="I205" t="s">
        <v>99</v>
      </c>
      <c r="J205" t="s">
        <v>233</v>
      </c>
      <c r="K205" t="s">
        <v>221</v>
      </c>
      <c r="L205" t="s">
        <v>222</v>
      </c>
      <c r="M205" t="s">
        <v>217</v>
      </c>
    </row>
    <row r="206" spans="1:13" x14ac:dyDescent="0.2">
      <c r="A206" s="2" t="s">
        <v>231</v>
      </c>
      <c r="B206" t="s">
        <v>232</v>
      </c>
      <c r="C206">
        <v>1004183001</v>
      </c>
      <c r="D206">
        <v>600</v>
      </c>
      <c r="E206" t="s">
        <v>195</v>
      </c>
      <c r="F206">
        <v>11.016795</v>
      </c>
      <c r="G206" t="s">
        <v>184</v>
      </c>
      <c r="I206" t="s">
        <v>99</v>
      </c>
      <c r="J206" t="s">
        <v>233</v>
      </c>
      <c r="K206" t="s">
        <v>221</v>
      </c>
      <c r="L206" t="s">
        <v>222</v>
      </c>
      <c r="M206" t="s">
        <v>217</v>
      </c>
    </row>
    <row r="207" spans="1:13" x14ac:dyDescent="0.2">
      <c r="A207" s="2" t="s">
        <v>231</v>
      </c>
      <c r="B207" t="s">
        <v>232</v>
      </c>
      <c r="C207">
        <v>1004183001</v>
      </c>
      <c r="D207">
        <v>600</v>
      </c>
      <c r="E207" t="s">
        <v>196</v>
      </c>
      <c r="F207">
        <v>468.66</v>
      </c>
      <c r="G207" t="s">
        <v>184</v>
      </c>
      <c r="I207" t="s">
        <v>99</v>
      </c>
      <c r="J207" t="s">
        <v>233</v>
      </c>
      <c r="K207" t="s">
        <v>221</v>
      </c>
      <c r="L207" t="s">
        <v>222</v>
      </c>
      <c r="M207" t="s">
        <v>217</v>
      </c>
    </row>
    <row r="208" spans="1:13" x14ac:dyDescent="0.2">
      <c r="A208" s="2" t="s">
        <v>231</v>
      </c>
      <c r="B208" t="s">
        <v>232</v>
      </c>
      <c r="C208">
        <v>1004183001</v>
      </c>
      <c r="D208">
        <v>600</v>
      </c>
      <c r="E208" t="s">
        <v>197</v>
      </c>
      <c r="F208">
        <v>471.51882599999999</v>
      </c>
      <c r="G208" t="s">
        <v>184</v>
      </c>
      <c r="I208" t="s">
        <v>99</v>
      </c>
      <c r="J208" t="s">
        <v>233</v>
      </c>
      <c r="K208" t="s">
        <v>221</v>
      </c>
      <c r="L208" t="s">
        <v>222</v>
      </c>
      <c r="M208" t="s">
        <v>217</v>
      </c>
    </row>
    <row r="209" spans="1:13" x14ac:dyDescent="0.2">
      <c r="A209" s="2" t="s">
        <v>231</v>
      </c>
      <c r="B209" t="s">
        <v>232</v>
      </c>
      <c r="C209">
        <v>1004183001</v>
      </c>
      <c r="D209">
        <v>600</v>
      </c>
      <c r="E209" t="s">
        <v>198</v>
      </c>
      <c r="F209">
        <v>109.82493057643801</v>
      </c>
      <c r="G209" t="s">
        <v>184</v>
      </c>
      <c r="I209" t="s">
        <v>99</v>
      </c>
      <c r="J209" t="s">
        <v>233</v>
      </c>
      <c r="K209" t="s">
        <v>221</v>
      </c>
      <c r="L209" t="s">
        <v>222</v>
      </c>
      <c r="M209" t="s">
        <v>217</v>
      </c>
    </row>
    <row r="210" spans="1:13" x14ac:dyDescent="0.2">
      <c r="A210" s="2" t="s">
        <v>231</v>
      </c>
      <c r="B210" t="s">
        <v>232</v>
      </c>
      <c r="C210">
        <v>1004183001</v>
      </c>
      <c r="D210">
        <v>600</v>
      </c>
      <c r="E210" t="s">
        <v>109</v>
      </c>
      <c r="F210">
        <v>19.71</v>
      </c>
      <c r="G210" t="s">
        <v>184</v>
      </c>
      <c r="I210" t="s">
        <v>99</v>
      </c>
      <c r="J210" t="s">
        <v>233</v>
      </c>
      <c r="K210" t="s">
        <v>221</v>
      </c>
      <c r="L210" t="s">
        <v>222</v>
      </c>
      <c r="M210" t="s">
        <v>217</v>
      </c>
    </row>
    <row r="211" spans="1:13" x14ac:dyDescent="0.2">
      <c r="A211" s="2" t="s">
        <v>231</v>
      </c>
      <c r="B211" t="s">
        <v>232</v>
      </c>
      <c r="C211">
        <v>1004183001</v>
      </c>
      <c r="D211">
        <v>600</v>
      </c>
      <c r="E211" t="s">
        <v>199</v>
      </c>
      <c r="F211">
        <v>19.830231000000001</v>
      </c>
      <c r="G211" t="s">
        <v>184</v>
      </c>
      <c r="I211" t="s">
        <v>99</v>
      </c>
      <c r="J211" t="s">
        <v>233</v>
      </c>
      <c r="K211" t="s">
        <v>221</v>
      </c>
      <c r="L211" t="s">
        <v>222</v>
      </c>
      <c r="M211" t="s">
        <v>217</v>
      </c>
    </row>
    <row r="212" spans="1:13" x14ac:dyDescent="0.2">
      <c r="A212" s="2" t="s">
        <v>231</v>
      </c>
      <c r="B212" t="s">
        <v>232</v>
      </c>
      <c r="C212">
        <v>1004183001</v>
      </c>
      <c r="D212">
        <v>600</v>
      </c>
      <c r="E212" t="s">
        <v>8</v>
      </c>
      <c r="F212">
        <v>15.33</v>
      </c>
      <c r="G212" t="s">
        <v>184</v>
      </c>
      <c r="I212" t="s">
        <v>99</v>
      </c>
      <c r="J212" t="s">
        <v>233</v>
      </c>
      <c r="K212" t="s">
        <v>221</v>
      </c>
      <c r="L212" t="s">
        <v>222</v>
      </c>
      <c r="M212" t="s">
        <v>217</v>
      </c>
    </row>
    <row r="213" spans="1:13" x14ac:dyDescent="0.2">
      <c r="A213" s="2" t="s">
        <v>231</v>
      </c>
      <c r="B213" t="s">
        <v>232</v>
      </c>
      <c r="C213">
        <v>1004183001</v>
      </c>
      <c r="D213">
        <v>600</v>
      </c>
      <c r="E213" t="s">
        <v>200</v>
      </c>
      <c r="F213">
        <v>15.423513</v>
      </c>
      <c r="G213" t="s">
        <v>184</v>
      </c>
      <c r="I213" t="s">
        <v>99</v>
      </c>
      <c r="J213" t="s">
        <v>233</v>
      </c>
      <c r="K213" t="s">
        <v>221</v>
      </c>
      <c r="L213" t="s">
        <v>222</v>
      </c>
      <c r="M213" t="s">
        <v>217</v>
      </c>
    </row>
    <row r="214" spans="1:13" x14ac:dyDescent="0.2">
      <c r="A214" s="2" t="s">
        <v>231</v>
      </c>
      <c r="B214" t="s">
        <v>232</v>
      </c>
      <c r="C214">
        <v>1004183001</v>
      </c>
      <c r="D214">
        <v>600</v>
      </c>
      <c r="E214" t="s">
        <v>201</v>
      </c>
      <c r="F214">
        <v>21900</v>
      </c>
      <c r="G214" t="s">
        <v>184</v>
      </c>
      <c r="I214" t="s">
        <v>99</v>
      </c>
      <c r="J214" t="s">
        <v>233</v>
      </c>
      <c r="K214" t="s">
        <v>221</v>
      </c>
      <c r="L214" t="s">
        <v>222</v>
      </c>
      <c r="M214" t="s">
        <v>217</v>
      </c>
    </row>
    <row r="215" spans="1:13" x14ac:dyDescent="0.2">
      <c r="A215" s="2" t="s">
        <v>231</v>
      </c>
      <c r="B215" t="s">
        <v>232</v>
      </c>
      <c r="C215">
        <v>1004183001</v>
      </c>
      <c r="D215">
        <v>600</v>
      </c>
      <c r="E215" t="s">
        <v>202</v>
      </c>
      <c r="F215">
        <v>22033.59</v>
      </c>
      <c r="G215" t="s">
        <v>184</v>
      </c>
      <c r="I215" t="s">
        <v>99</v>
      </c>
      <c r="J215" t="s">
        <v>233</v>
      </c>
      <c r="K215" t="s">
        <v>221</v>
      </c>
      <c r="L215" t="s">
        <v>222</v>
      </c>
      <c r="M215" t="s">
        <v>217</v>
      </c>
    </row>
    <row r="216" spans="1:13" x14ac:dyDescent="0.2">
      <c r="A216" s="2" t="s">
        <v>234</v>
      </c>
      <c r="B216" t="s">
        <v>235</v>
      </c>
      <c r="C216">
        <v>1004198001</v>
      </c>
      <c r="D216">
        <v>900</v>
      </c>
      <c r="E216" t="s">
        <v>107</v>
      </c>
      <c r="F216">
        <v>288.35000000000002</v>
      </c>
      <c r="G216" t="s">
        <v>184</v>
      </c>
      <c r="I216" t="s">
        <v>57</v>
      </c>
      <c r="J216" t="s">
        <v>214</v>
      </c>
      <c r="K216" t="s">
        <v>215</v>
      </c>
      <c r="L216" t="s">
        <v>216</v>
      </c>
      <c r="M216" t="s">
        <v>217</v>
      </c>
    </row>
    <row r="217" spans="1:13" x14ac:dyDescent="0.2">
      <c r="A217" s="2" t="s">
        <v>234</v>
      </c>
      <c r="B217" t="s">
        <v>235</v>
      </c>
      <c r="C217">
        <v>1004198001</v>
      </c>
      <c r="D217">
        <v>900</v>
      </c>
      <c r="E217" t="s">
        <v>182</v>
      </c>
      <c r="F217">
        <v>290.10893499999997</v>
      </c>
      <c r="G217" t="s">
        <v>184</v>
      </c>
      <c r="I217" t="s">
        <v>57</v>
      </c>
      <c r="J217" t="s">
        <v>214</v>
      </c>
      <c r="K217" t="s">
        <v>215</v>
      </c>
      <c r="L217" t="s">
        <v>216</v>
      </c>
      <c r="M217" t="s">
        <v>217</v>
      </c>
    </row>
    <row r="218" spans="1:13" x14ac:dyDescent="0.2">
      <c r="A218" s="2" t="s">
        <v>234</v>
      </c>
      <c r="B218" t="s">
        <v>235</v>
      </c>
      <c r="C218">
        <v>1004198001</v>
      </c>
      <c r="D218">
        <v>900</v>
      </c>
      <c r="E218" t="s">
        <v>183</v>
      </c>
      <c r="F218">
        <v>3127.32</v>
      </c>
      <c r="G218" t="s">
        <v>184</v>
      </c>
      <c r="I218" t="s">
        <v>57</v>
      </c>
      <c r="J218" t="s">
        <v>214</v>
      </c>
      <c r="K218" t="s">
        <v>215</v>
      </c>
      <c r="L218" t="s">
        <v>216</v>
      </c>
      <c r="M218" t="s">
        <v>217</v>
      </c>
    </row>
    <row r="219" spans="1:13" x14ac:dyDescent="0.2">
      <c r="A219" s="2" t="s">
        <v>234</v>
      </c>
      <c r="B219" t="s">
        <v>235</v>
      </c>
      <c r="C219">
        <v>1004198001</v>
      </c>
      <c r="D219">
        <v>900</v>
      </c>
      <c r="E219" t="s">
        <v>185</v>
      </c>
      <c r="F219">
        <v>3146.3966519999999</v>
      </c>
      <c r="G219" t="s">
        <v>184</v>
      </c>
      <c r="I219" t="s">
        <v>57</v>
      </c>
      <c r="J219" t="s">
        <v>214</v>
      </c>
      <c r="K219" t="s">
        <v>215</v>
      </c>
      <c r="L219" t="s">
        <v>216</v>
      </c>
      <c r="M219" t="s">
        <v>217</v>
      </c>
    </row>
    <row r="220" spans="1:13" x14ac:dyDescent="0.2">
      <c r="A220" s="2" t="s">
        <v>234</v>
      </c>
      <c r="B220" t="s">
        <v>235</v>
      </c>
      <c r="C220">
        <v>1004198001</v>
      </c>
      <c r="D220">
        <v>900</v>
      </c>
      <c r="E220" t="s">
        <v>186</v>
      </c>
      <c r="F220">
        <v>1296.115</v>
      </c>
      <c r="G220" t="s">
        <v>184</v>
      </c>
      <c r="I220" t="s">
        <v>57</v>
      </c>
      <c r="J220" t="s">
        <v>214</v>
      </c>
      <c r="K220" t="s">
        <v>215</v>
      </c>
      <c r="L220" t="s">
        <v>216</v>
      </c>
      <c r="M220" t="s">
        <v>217</v>
      </c>
    </row>
    <row r="221" spans="1:13" x14ac:dyDescent="0.2">
      <c r="A221" s="2" t="s">
        <v>234</v>
      </c>
      <c r="B221" t="s">
        <v>235</v>
      </c>
      <c r="C221">
        <v>1004198001</v>
      </c>
      <c r="D221">
        <v>900</v>
      </c>
      <c r="E221" t="s">
        <v>187</v>
      </c>
      <c r="F221">
        <v>1304.0213014999999</v>
      </c>
      <c r="G221" t="s">
        <v>184</v>
      </c>
      <c r="I221" t="s">
        <v>57</v>
      </c>
      <c r="J221" t="s">
        <v>214</v>
      </c>
      <c r="K221" t="s">
        <v>215</v>
      </c>
      <c r="L221" t="s">
        <v>216</v>
      </c>
      <c r="M221" t="s">
        <v>217</v>
      </c>
    </row>
    <row r="222" spans="1:13" x14ac:dyDescent="0.2">
      <c r="A222" s="2" t="s">
        <v>234</v>
      </c>
      <c r="B222" t="s">
        <v>235</v>
      </c>
      <c r="C222">
        <v>1004198001</v>
      </c>
      <c r="D222">
        <v>900</v>
      </c>
      <c r="E222" t="s">
        <v>188</v>
      </c>
      <c r="F222">
        <v>1515.115</v>
      </c>
      <c r="G222" t="s">
        <v>184</v>
      </c>
      <c r="I222" t="s">
        <v>57</v>
      </c>
      <c r="J222" t="s">
        <v>214</v>
      </c>
      <c r="K222" t="s">
        <v>215</v>
      </c>
      <c r="L222" t="s">
        <v>216</v>
      </c>
      <c r="M222" t="s">
        <v>217</v>
      </c>
    </row>
    <row r="223" spans="1:13" x14ac:dyDescent="0.2">
      <c r="A223" s="2" t="s">
        <v>234</v>
      </c>
      <c r="B223" t="s">
        <v>235</v>
      </c>
      <c r="C223">
        <v>1004198001</v>
      </c>
      <c r="D223">
        <v>900</v>
      </c>
      <c r="E223" t="s">
        <v>189</v>
      </c>
      <c r="F223">
        <v>1524.3572015</v>
      </c>
      <c r="G223" t="s">
        <v>184</v>
      </c>
      <c r="I223" t="s">
        <v>57</v>
      </c>
      <c r="J223" t="s">
        <v>214</v>
      </c>
      <c r="K223" t="s">
        <v>215</v>
      </c>
      <c r="L223" t="s">
        <v>216</v>
      </c>
      <c r="M223" t="s">
        <v>217</v>
      </c>
    </row>
    <row r="224" spans="1:13" x14ac:dyDescent="0.2">
      <c r="A224" s="2" t="s">
        <v>234</v>
      </c>
      <c r="B224" t="s">
        <v>235</v>
      </c>
      <c r="C224">
        <v>1004198001</v>
      </c>
      <c r="D224">
        <v>900</v>
      </c>
      <c r="E224" t="s">
        <v>190</v>
      </c>
      <c r="F224">
        <v>1763.3150000000001</v>
      </c>
      <c r="G224" t="s">
        <v>184</v>
      </c>
      <c r="I224" t="s">
        <v>57</v>
      </c>
      <c r="J224" t="s">
        <v>214</v>
      </c>
      <c r="K224" t="s">
        <v>215</v>
      </c>
      <c r="L224" t="s">
        <v>216</v>
      </c>
      <c r="M224" t="s">
        <v>217</v>
      </c>
    </row>
    <row r="225" spans="1:13" x14ac:dyDescent="0.2">
      <c r="A225" s="2" t="s">
        <v>234</v>
      </c>
      <c r="B225" t="s">
        <v>235</v>
      </c>
      <c r="C225">
        <v>1004198001</v>
      </c>
      <c r="D225">
        <v>900</v>
      </c>
      <c r="E225" t="s">
        <v>191</v>
      </c>
      <c r="F225">
        <v>1774.0712215000001</v>
      </c>
      <c r="G225" t="s">
        <v>184</v>
      </c>
      <c r="I225" t="s">
        <v>57</v>
      </c>
      <c r="J225" t="s">
        <v>214</v>
      </c>
      <c r="K225" t="s">
        <v>215</v>
      </c>
      <c r="L225" t="s">
        <v>216</v>
      </c>
      <c r="M225" t="s">
        <v>217</v>
      </c>
    </row>
    <row r="226" spans="1:13" x14ac:dyDescent="0.2">
      <c r="A226" s="2" t="s">
        <v>234</v>
      </c>
      <c r="B226" t="s">
        <v>235</v>
      </c>
      <c r="C226">
        <v>1004198001</v>
      </c>
      <c r="D226">
        <v>900</v>
      </c>
      <c r="E226" t="s">
        <v>192</v>
      </c>
      <c r="F226">
        <v>285.43</v>
      </c>
      <c r="G226" t="s">
        <v>236</v>
      </c>
      <c r="I226" t="s">
        <v>57</v>
      </c>
      <c r="J226" t="s">
        <v>214</v>
      </c>
      <c r="K226" t="s">
        <v>215</v>
      </c>
      <c r="L226" t="s">
        <v>216</v>
      </c>
      <c r="M226" t="s">
        <v>217</v>
      </c>
    </row>
    <row r="227" spans="1:13" x14ac:dyDescent="0.2">
      <c r="A227" s="2" t="s">
        <v>234</v>
      </c>
      <c r="B227" t="s">
        <v>235</v>
      </c>
      <c r="C227">
        <v>1004198001</v>
      </c>
      <c r="D227">
        <v>900</v>
      </c>
      <c r="E227" t="s">
        <v>193</v>
      </c>
      <c r="F227">
        <v>287.17112300000002</v>
      </c>
      <c r="G227" t="s">
        <v>236</v>
      </c>
      <c r="I227" t="s">
        <v>57</v>
      </c>
      <c r="J227" t="s">
        <v>214</v>
      </c>
      <c r="K227" t="s">
        <v>215</v>
      </c>
      <c r="L227" t="s">
        <v>216</v>
      </c>
      <c r="M227" t="s">
        <v>217</v>
      </c>
    </row>
    <row r="228" spans="1:13" x14ac:dyDescent="0.2">
      <c r="A228" s="2" t="s">
        <v>234</v>
      </c>
      <c r="B228" t="s">
        <v>235</v>
      </c>
      <c r="C228">
        <v>1004198001</v>
      </c>
      <c r="D228">
        <v>900</v>
      </c>
      <c r="E228" t="s">
        <v>108</v>
      </c>
      <c r="F228">
        <v>222.02340813464201</v>
      </c>
      <c r="G228" t="s">
        <v>184</v>
      </c>
      <c r="I228" t="s">
        <v>57</v>
      </c>
      <c r="J228" t="s">
        <v>214</v>
      </c>
      <c r="K228" t="s">
        <v>215</v>
      </c>
      <c r="L228" t="s">
        <v>216</v>
      </c>
      <c r="M228" t="s">
        <v>217</v>
      </c>
    </row>
    <row r="229" spans="1:13" x14ac:dyDescent="0.2">
      <c r="A229" s="2" t="s">
        <v>234</v>
      </c>
      <c r="B229" t="s">
        <v>235</v>
      </c>
      <c r="C229">
        <v>1004198001</v>
      </c>
      <c r="D229">
        <v>900</v>
      </c>
      <c r="E229" t="s">
        <v>194</v>
      </c>
      <c r="F229">
        <v>113.15</v>
      </c>
      <c r="G229" t="s">
        <v>184</v>
      </c>
      <c r="I229" t="s">
        <v>57</v>
      </c>
      <c r="J229" t="s">
        <v>214</v>
      </c>
      <c r="K229" t="s">
        <v>215</v>
      </c>
      <c r="L229" t="s">
        <v>216</v>
      </c>
      <c r="M229" t="s">
        <v>217</v>
      </c>
    </row>
    <row r="230" spans="1:13" x14ac:dyDescent="0.2">
      <c r="A230" s="2" t="s">
        <v>234</v>
      </c>
      <c r="B230" t="s">
        <v>235</v>
      </c>
      <c r="C230">
        <v>1004198001</v>
      </c>
      <c r="D230">
        <v>900</v>
      </c>
      <c r="E230" t="s">
        <v>195</v>
      </c>
      <c r="F230">
        <v>113.840215</v>
      </c>
      <c r="G230" t="s">
        <v>184</v>
      </c>
      <c r="I230" t="s">
        <v>57</v>
      </c>
      <c r="J230" t="s">
        <v>214</v>
      </c>
      <c r="K230" t="s">
        <v>215</v>
      </c>
      <c r="L230" t="s">
        <v>216</v>
      </c>
      <c r="M230" t="s">
        <v>217</v>
      </c>
    </row>
    <row r="231" spans="1:13" x14ac:dyDescent="0.2">
      <c r="A231" s="2" t="s">
        <v>234</v>
      </c>
      <c r="B231" t="s">
        <v>235</v>
      </c>
      <c r="C231">
        <v>1004198001</v>
      </c>
      <c r="D231">
        <v>900</v>
      </c>
      <c r="E231" t="s">
        <v>196</v>
      </c>
      <c r="F231">
        <v>830.74</v>
      </c>
      <c r="G231" t="s">
        <v>184</v>
      </c>
      <c r="I231" t="s">
        <v>57</v>
      </c>
      <c r="J231" t="s">
        <v>214</v>
      </c>
      <c r="K231" t="s">
        <v>215</v>
      </c>
      <c r="L231" t="s">
        <v>216</v>
      </c>
      <c r="M231" t="s">
        <v>217</v>
      </c>
    </row>
    <row r="232" spans="1:13" x14ac:dyDescent="0.2">
      <c r="A232" s="2" t="s">
        <v>234</v>
      </c>
      <c r="B232" t="s">
        <v>235</v>
      </c>
      <c r="C232">
        <v>1004198001</v>
      </c>
      <c r="D232">
        <v>900</v>
      </c>
      <c r="E232" t="s">
        <v>197</v>
      </c>
      <c r="F232">
        <v>835.80751399999997</v>
      </c>
      <c r="G232" t="s">
        <v>184</v>
      </c>
      <c r="I232" t="s">
        <v>57</v>
      </c>
      <c r="J232" t="s">
        <v>214</v>
      </c>
      <c r="K232" t="s">
        <v>215</v>
      </c>
      <c r="L232" t="s">
        <v>216</v>
      </c>
      <c r="M232" t="s">
        <v>217</v>
      </c>
    </row>
    <row r="233" spans="1:13" x14ac:dyDescent="0.2">
      <c r="A233" s="2" t="s">
        <v>234</v>
      </c>
      <c r="B233" t="s">
        <v>235</v>
      </c>
      <c r="C233">
        <v>1004198001</v>
      </c>
      <c r="D233">
        <v>900</v>
      </c>
      <c r="E233" t="s">
        <v>198</v>
      </c>
      <c r="F233">
        <v>223.37775092426401</v>
      </c>
      <c r="G233" t="s">
        <v>184</v>
      </c>
      <c r="I233" t="s">
        <v>57</v>
      </c>
      <c r="J233" t="s">
        <v>214</v>
      </c>
      <c r="K233" t="s">
        <v>215</v>
      </c>
      <c r="L233" t="s">
        <v>216</v>
      </c>
      <c r="M233" t="s">
        <v>217</v>
      </c>
    </row>
    <row r="234" spans="1:13" x14ac:dyDescent="0.2">
      <c r="A234" s="2" t="s">
        <v>234</v>
      </c>
      <c r="B234" t="s">
        <v>235</v>
      </c>
      <c r="C234">
        <v>1004198001</v>
      </c>
      <c r="D234">
        <v>900</v>
      </c>
      <c r="E234" t="s">
        <v>109</v>
      </c>
      <c r="F234">
        <v>1371.46722222222</v>
      </c>
      <c r="G234" t="s">
        <v>184</v>
      </c>
      <c r="I234" t="s">
        <v>57</v>
      </c>
      <c r="J234" t="s">
        <v>214</v>
      </c>
      <c r="K234" t="s">
        <v>215</v>
      </c>
      <c r="L234" t="s">
        <v>216</v>
      </c>
      <c r="M234" t="s">
        <v>217</v>
      </c>
    </row>
    <row r="235" spans="1:13" x14ac:dyDescent="0.2">
      <c r="A235" s="2" t="s">
        <v>234</v>
      </c>
      <c r="B235" t="s">
        <v>235</v>
      </c>
      <c r="C235">
        <v>1004198001</v>
      </c>
      <c r="D235">
        <v>900</v>
      </c>
      <c r="E235" t="s">
        <v>199</v>
      </c>
      <c r="F235">
        <v>1379.83317227778</v>
      </c>
      <c r="G235" t="s">
        <v>184</v>
      </c>
      <c r="I235" t="s">
        <v>57</v>
      </c>
      <c r="J235" t="s">
        <v>214</v>
      </c>
      <c r="K235" t="s">
        <v>215</v>
      </c>
      <c r="L235" t="s">
        <v>216</v>
      </c>
      <c r="M235" t="s">
        <v>217</v>
      </c>
    </row>
    <row r="236" spans="1:13" x14ac:dyDescent="0.2">
      <c r="A236" s="2" t="s">
        <v>234</v>
      </c>
      <c r="B236" t="s">
        <v>235</v>
      </c>
      <c r="C236">
        <v>1004198001</v>
      </c>
      <c r="D236">
        <v>900</v>
      </c>
      <c r="E236" t="s">
        <v>8</v>
      </c>
      <c r="F236">
        <v>212.065</v>
      </c>
      <c r="G236" t="s">
        <v>184</v>
      </c>
      <c r="I236" t="s">
        <v>57</v>
      </c>
      <c r="J236" t="s">
        <v>214</v>
      </c>
      <c r="K236" t="s">
        <v>215</v>
      </c>
      <c r="L236" t="s">
        <v>216</v>
      </c>
      <c r="M236" t="s">
        <v>217</v>
      </c>
    </row>
    <row r="237" spans="1:13" x14ac:dyDescent="0.2">
      <c r="A237" s="2" t="s">
        <v>234</v>
      </c>
      <c r="B237" t="s">
        <v>235</v>
      </c>
      <c r="C237">
        <v>1004198001</v>
      </c>
      <c r="D237">
        <v>900</v>
      </c>
      <c r="E237" t="s">
        <v>200</v>
      </c>
      <c r="F237">
        <v>213.3585965</v>
      </c>
      <c r="G237" t="s">
        <v>184</v>
      </c>
      <c r="I237" t="s">
        <v>57</v>
      </c>
      <c r="J237" t="s">
        <v>214</v>
      </c>
      <c r="K237" t="s">
        <v>215</v>
      </c>
      <c r="L237" t="s">
        <v>216</v>
      </c>
      <c r="M237" t="s">
        <v>217</v>
      </c>
    </row>
    <row r="238" spans="1:13" x14ac:dyDescent="0.2">
      <c r="A238" s="2" t="s">
        <v>234</v>
      </c>
      <c r="B238" t="s">
        <v>235</v>
      </c>
      <c r="C238">
        <v>1004198001</v>
      </c>
      <c r="D238">
        <v>900</v>
      </c>
      <c r="E238" t="s">
        <v>201</v>
      </c>
      <c r="F238">
        <v>34748</v>
      </c>
      <c r="G238" t="s">
        <v>184</v>
      </c>
      <c r="I238" t="s">
        <v>57</v>
      </c>
      <c r="J238" t="s">
        <v>214</v>
      </c>
      <c r="K238" t="s">
        <v>215</v>
      </c>
      <c r="L238" t="s">
        <v>216</v>
      </c>
      <c r="M238" t="s">
        <v>217</v>
      </c>
    </row>
    <row r="239" spans="1:13" x14ac:dyDescent="0.2">
      <c r="A239" s="2" t="s">
        <v>234</v>
      </c>
      <c r="B239" t="s">
        <v>235</v>
      </c>
      <c r="C239">
        <v>1004198001</v>
      </c>
      <c r="D239">
        <v>900</v>
      </c>
      <c r="E239" t="s">
        <v>202</v>
      </c>
      <c r="F239">
        <v>34959.962800000001</v>
      </c>
      <c r="G239" t="s">
        <v>184</v>
      </c>
      <c r="I239" t="s">
        <v>57</v>
      </c>
      <c r="J239" t="s">
        <v>214</v>
      </c>
      <c r="K239" t="s">
        <v>215</v>
      </c>
      <c r="L239" t="s">
        <v>216</v>
      </c>
      <c r="M239" t="s">
        <v>217</v>
      </c>
    </row>
    <row r="240" spans="1:13" x14ac:dyDescent="0.2">
      <c r="A240" s="2" t="s">
        <v>237</v>
      </c>
      <c r="B240" t="s">
        <v>238</v>
      </c>
      <c r="C240">
        <v>1004198002</v>
      </c>
      <c r="D240">
        <v>540</v>
      </c>
      <c r="E240" t="s">
        <v>107</v>
      </c>
      <c r="F240">
        <v>435.44499999999999</v>
      </c>
      <c r="G240" t="s">
        <v>184</v>
      </c>
      <c r="I240" t="s">
        <v>57</v>
      </c>
      <c r="J240" t="s">
        <v>214</v>
      </c>
      <c r="K240" t="s">
        <v>215</v>
      </c>
      <c r="L240" t="s">
        <v>216</v>
      </c>
      <c r="M240" t="s">
        <v>217</v>
      </c>
    </row>
    <row r="241" spans="1:13" x14ac:dyDescent="0.2">
      <c r="A241" s="2" t="s">
        <v>237</v>
      </c>
      <c r="B241" t="s">
        <v>238</v>
      </c>
      <c r="C241">
        <v>1004198002</v>
      </c>
      <c r="D241">
        <v>540</v>
      </c>
      <c r="E241" t="s">
        <v>182</v>
      </c>
      <c r="F241">
        <v>438.10121450000003</v>
      </c>
      <c r="G241" t="s">
        <v>184</v>
      </c>
      <c r="I241" t="s">
        <v>57</v>
      </c>
      <c r="J241" t="s">
        <v>214</v>
      </c>
      <c r="K241" t="s">
        <v>215</v>
      </c>
      <c r="L241" t="s">
        <v>216</v>
      </c>
      <c r="M241" t="s">
        <v>217</v>
      </c>
    </row>
    <row r="242" spans="1:13" x14ac:dyDescent="0.2">
      <c r="A242" s="2" t="s">
        <v>237</v>
      </c>
      <c r="B242" t="s">
        <v>238</v>
      </c>
      <c r="C242">
        <v>1004198002</v>
      </c>
      <c r="D242">
        <v>540</v>
      </c>
      <c r="E242" t="s">
        <v>183</v>
      </c>
      <c r="F242">
        <v>1930.4849999999999</v>
      </c>
      <c r="G242" t="s">
        <v>184</v>
      </c>
      <c r="I242" t="s">
        <v>57</v>
      </c>
      <c r="J242" t="s">
        <v>214</v>
      </c>
      <c r="K242" t="s">
        <v>215</v>
      </c>
      <c r="L242" t="s">
        <v>216</v>
      </c>
      <c r="M242" t="s">
        <v>217</v>
      </c>
    </row>
    <row r="243" spans="1:13" x14ac:dyDescent="0.2">
      <c r="A243" s="2" t="s">
        <v>237</v>
      </c>
      <c r="B243" t="s">
        <v>238</v>
      </c>
      <c r="C243">
        <v>1004198002</v>
      </c>
      <c r="D243">
        <v>540</v>
      </c>
      <c r="E243" t="s">
        <v>185</v>
      </c>
      <c r="F243">
        <v>1942.2609585</v>
      </c>
      <c r="G243" t="s">
        <v>184</v>
      </c>
      <c r="I243" t="s">
        <v>57</v>
      </c>
      <c r="J243" t="s">
        <v>214</v>
      </c>
      <c r="K243" t="s">
        <v>215</v>
      </c>
      <c r="L243" t="s">
        <v>216</v>
      </c>
      <c r="M243" t="s">
        <v>217</v>
      </c>
    </row>
    <row r="244" spans="1:13" x14ac:dyDescent="0.2">
      <c r="A244" s="2" t="s">
        <v>237</v>
      </c>
      <c r="B244" t="s">
        <v>238</v>
      </c>
      <c r="C244">
        <v>1004198002</v>
      </c>
      <c r="D244">
        <v>540</v>
      </c>
      <c r="E244" t="s">
        <v>186</v>
      </c>
      <c r="F244">
        <v>360.255</v>
      </c>
      <c r="G244" t="s">
        <v>184</v>
      </c>
      <c r="I244" t="s">
        <v>57</v>
      </c>
      <c r="J244" t="s">
        <v>214</v>
      </c>
      <c r="K244" t="s">
        <v>215</v>
      </c>
      <c r="L244" t="s">
        <v>216</v>
      </c>
      <c r="M244" t="s">
        <v>217</v>
      </c>
    </row>
    <row r="245" spans="1:13" x14ac:dyDescent="0.2">
      <c r="A245" s="2" t="s">
        <v>237</v>
      </c>
      <c r="B245" t="s">
        <v>238</v>
      </c>
      <c r="C245">
        <v>1004198002</v>
      </c>
      <c r="D245">
        <v>540</v>
      </c>
      <c r="E245" t="s">
        <v>187</v>
      </c>
      <c r="F245">
        <v>362.45255550000002</v>
      </c>
      <c r="G245" t="s">
        <v>184</v>
      </c>
      <c r="I245" t="s">
        <v>57</v>
      </c>
      <c r="J245" t="s">
        <v>214</v>
      </c>
      <c r="K245" t="s">
        <v>215</v>
      </c>
      <c r="L245" t="s">
        <v>216</v>
      </c>
      <c r="M245" t="s">
        <v>217</v>
      </c>
    </row>
    <row r="246" spans="1:13" x14ac:dyDescent="0.2">
      <c r="A246" s="2" t="s">
        <v>237</v>
      </c>
      <c r="B246" t="s">
        <v>238</v>
      </c>
      <c r="C246">
        <v>1004198002</v>
      </c>
      <c r="D246">
        <v>540</v>
      </c>
      <c r="E246" t="s">
        <v>188</v>
      </c>
      <c r="F246">
        <v>1525.7</v>
      </c>
      <c r="G246" t="s">
        <v>184</v>
      </c>
      <c r="I246" t="s">
        <v>57</v>
      </c>
      <c r="J246" t="s">
        <v>214</v>
      </c>
      <c r="K246" t="s">
        <v>215</v>
      </c>
      <c r="L246" t="s">
        <v>216</v>
      </c>
      <c r="M246" t="s">
        <v>217</v>
      </c>
    </row>
    <row r="247" spans="1:13" x14ac:dyDescent="0.2">
      <c r="A247" s="2" t="s">
        <v>237</v>
      </c>
      <c r="B247" t="s">
        <v>238</v>
      </c>
      <c r="C247">
        <v>1004198002</v>
      </c>
      <c r="D247">
        <v>540</v>
      </c>
      <c r="E247" t="s">
        <v>189</v>
      </c>
      <c r="F247">
        <v>1535.00677</v>
      </c>
      <c r="G247" t="s">
        <v>184</v>
      </c>
      <c r="I247" t="s">
        <v>57</v>
      </c>
      <c r="J247" t="s">
        <v>214</v>
      </c>
      <c r="K247" t="s">
        <v>215</v>
      </c>
      <c r="L247" t="s">
        <v>216</v>
      </c>
      <c r="M247" t="s">
        <v>217</v>
      </c>
    </row>
    <row r="248" spans="1:13" x14ac:dyDescent="0.2">
      <c r="A248" s="2" t="s">
        <v>237</v>
      </c>
      <c r="B248" t="s">
        <v>238</v>
      </c>
      <c r="C248">
        <v>1004198002</v>
      </c>
      <c r="D248">
        <v>540</v>
      </c>
      <c r="E248" t="s">
        <v>190</v>
      </c>
      <c r="F248">
        <v>1731.56</v>
      </c>
      <c r="G248" t="s">
        <v>184</v>
      </c>
      <c r="I248" t="s">
        <v>57</v>
      </c>
      <c r="J248" t="s">
        <v>214</v>
      </c>
      <c r="K248" t="s">
        <v>215</v>
      </c>
      <c r="L248" t="s">
        <v>216</v>
      </c>
      <c r="M248" t="s">
        <v>217</v>
      </c>
    </row>
    <row r="249" spans="1:13" x14ac:dyDescent="0.2">
      <c r="A249" s="2" t="s">
        <v>237</v>
      </c>
      <c r="B249" t="s">
        <v>238</v>
      </c>
      <c r="C249">
        <v>1004198002</v>
      </c>
      <c r="D249">
        <v>540</v>
      </c>
      <c r="E249" t="s">
        <v>191</v>
      </c>
      <c r="F249">
        <v>1742.1225159999999</v>
      </c>
      <c r="G249" t="s">
        <v>184</v>
      </c>
      <c r="I249" t="s">
        <v>57</v>
      </c>
      <c r="J249" t="s">
        <v>214</v>
      </c>
      <c r="K249" t="s">
        <v>215</v>
      </c>
      <c r="L249" t="s">
        <v>216</v>
      </c>
      <c r="M249" t="s">
        <v>217</v>
      </c>
    </row>
    <row r="250" spans="1:13" x14ac:dyDescent="0.2">
      <c r="A250" s="2" t="s">
        <v>237</v>
      </c>
      <c r="B250" t="s">
        <v>238</v>
      </c>
      <c r="C250">
        <v>1004198002</v>
      </c>
      <c r="D250">
        <v>540</v>
      </c>
      <c r="E250" t="s">
        <v>108</v>
      </c>
      <c r="F250">
        <v>56.127580645161302</v>
      </c>
      <c r="G250" t="s">
        <v>184</v>
      </c>
      <c r="I250" t="s">
        <v>57</v>
      </c>
      <c r="J250" t="s">
        <v>214</v>
      </c>
      <c r="K250" t="s">
        <v>215</v>
      </c>
      <c r="L250" t="s">
        <v>216</v>
      </c>
      <c r="M250" t="s">
        <v>217</v>
      </c>
    </row>
    <row r="251" spans="1:13" x14ac:dyDescent="0.2">
      <c r="A251" s="2" t="s">
        <v>237</v>
      </c>
      <c r="B251" t="s">
        <v>238</v>
      </c>
      <c r="C251">
        <v>1004198002</v>
      </c>
      <c r="D251">
        <v>540</v>
      </c>
      <c r="E251" t="s">
        <v>194</v>
      </c>
      <c r="F251">
        <v>109.13500000000001</v>
      </c>
      <c r="G251" t="s">
        <v>184</v>
      </c>
      <c r="I251" t="s">
        <v>57</v>
      </c>
      <c r="J251" t="s">
        <v>214</v>
      </c>
      <c r="K251" t="s">
        <v>215</v>
      </c>
      <c r="L251" t="s">
        <v>216</v>
      </c>
      <c r="M251" t="s">
        <v>217</v>
      </c>
    </row>
    <row r="252" spans="1:13" x14ac:dyDescent="0.2">
      <c r="A252" s="2" t="s">
        <v>237</v>
      </c>
      <c r="B252" t="s">
        <v>238</v>
      </c>
      <c r="C252">
        <v>1004198002</v>
      </c>
      <c r="D252">
        <v>540</v>
      </c>
      <c r="E252" t="s">
        <v>195</v>
      </c>
      <c r="F252">
        <v>109.8007235</v>
      </c>
      <c r="G252" t="s">
        <v>184</v>
      </c>
      <c r="I252" t="s">
        <v>57</v>
      </c>
      <c r="J252" t="s">
        <v>214</v>
      </c>
      <c r="K252" t="s">
        <v>215</v>
      </c>
      <c r="L252" t="s">
        <v>216</v>
      </c>
      <c r="M252" t="s">
        <v>217</v>
      </c>
    </row>
    <row r="253" spans="1:13" x14ac:dyDescent="0.2">
      <c r="A253" s="2" t="s">
        <v>237</v>
      </c>
      <c r="B253" t="s">
        <v>238</v>
      </c>
      <c r="C253">
        <v>1004198002</v>
      </c>
      <c r="D253">
        <v>540</v>
      </c>
      <c r="E253" t="s">
        <v>196</v>
      </c>
      <c r="F253">
        <v>101.47</v>
      </c>
      <c r="G253" t="s">
        <v>184</v>
      </c>
      <c r="I253" t="s">
        <v>57</v>
      </c>
      <c r="J253" t="s">
        <v>214</v>
      </c>
      <c r="K253" t="s">
        <v>215</v>
      </c>
      <c r="L253" t="s">
        <v>216</v>
      </c>
      <c r="M253" t="s">
        <v>217</v>
      </c>
    </row>
    <row r="254" spans="1:13" x14ac:dyDescent="0.2">
      <c r="A254" s="2" t="s">
        <v>237</v>
      </c>
      <c r="B254" t="s">
        <v>238</v>
      </c>
      <c r="C254">
        <v>1004198002</v>
      </c>
      <c r="D254">
        <v>540</v>
      </c>
      <c r="E254" t="s">
        <v>197</v>
      </c>
      <c r="F254">
        <v>102.088967</v>
      </c>
      <c r="G254" t="s">
        <v>184</v>
      </c>
      <c r="I254" t="s">
        <v>57</v>
      </c>
      <c r="J254" t="s">
        <v>214</v>
      </c>
      <c r="K254" t="s">
        <v>215</v>
      </c>
      <c r="L254" t="s">
        <v>216</v>
      </c>
      <c r="M254" t="s">
        <v>217</v>
      </c>
    </row>
    <row r="255" spans="1:13" x14ac:dyDescent="0.2">
      <c r="A255" s="2" t="s">
        <v>237</v>
      </c>
      <c r="B255" t="s">
        <v>238</v>
      </c>
      <c r="C255">
        <v>1004198002</v>
      </c>
      <c r="D255">
        <v>540</v>
      </c>
      <c r="E255" t="s">
        <v>198</v>
      </c>
      <c r="F255">
        <v>56.469958887096801</v>
      </c>
      <c r="G255" t="s">
        <v>184</v>
      </c>
      <c r="I255" t="s">
        <v>57</v>
      </c>
      <c r="J255" t="s">
        <v>214</v>
      </c>
      <c r="K255" t="s">
        <v>215</v>
      </c>
      <c r="L255" t="s">
        <v>216</v>
      </c>
      <c r="M255" t="s">
        <v>217</v>
      </c>
    </row>
    <row r="256" spans="1:13" x14ac:dyDescent="0.2">
      <c r="A256" s="2" t="s">
        <v>237</v>
      </c>
      <c r="B256" t="s">
        <v>238</v>
      </c>
      <c r="C256">
        <v>1004198002</v>
      </c>
      <c r="D256">
        <v>540</v>
      </c>
      <c r="E256" t="s">
        <v>109</v>
      </c>
      <c r="F256">
        <v>1346.7688888888899</v>
      </c>
      <c r="G256" t="s">
        <v>184</v>
      </c>
      <c r="I256" t="s">
        <v>57</v>
      </c>
      <c r="J256" t="s">
        <v>214</v>
      </c>
      <c r="K256" t="s">
        <v>215</v>
      </c>
      <c r="L256" t="s">
        <v>216</v>
      </c>
      <c r="M256" t="s">
        <v>217</v>
      </c>
    </row>
    <row r="257" spans="1:13" x14ac:dyDescent="0.2">
      <c r="A257" s="2" t="s">
        <v>237</v>
      </c>
      <c r="B257" t="s">
        <v>238</v>
      </c>
      <c r="C257">
        <v>1004198002</v>
      </c>
      <c r="D257">
        <v>540</v>
      </c>
      <c r="E257" t="s">
        <v>199</v>
      </c>
      <c r="F257">
        <v>1354.9841791111101</v>
      </c>
      <c r="G257" t="s">
        <v>184</v>
      </c>
      <c r="I257" t="s">
        <v>57</v>
      </c>
      <c r="J257" t="s">
        <v>214</v>
      </c>
      <c r="K257" t="s">
        <v>215</v>
      </c>
      <c r="L257" t="s">
        <v>216</v>
      </c>
      <c r="M257" t="s">
        <v>217</v>
      </c>
    </row>
    <row r="258" spans="1:13" x14ac:dyDescent="0.2">
      <c r="A258" s="2" t="s">
        <v>237</v>
      </c>
      <c r="B258" t="s">
        <v>238</v>
      </c>
      <c r="C258">
        <v>1004198002</v>
      </c>
      <c r="D258">
        <v>540</v>
      </c>
      <c r="E258" t="s">
        <v>8</v>
      </c>
      <c r="F258">
        <v>261.33999999999997</v>
      </c>
      <c r="G258" t="s">
        <v>184</v>
      </c>
      <c r="I258" t="s">
        <v>57</v>
      </c>
      <c r="J258" t="s">
        <v>214</v>
      </c>
      <c r="K258" t="s">
        <v>215</v>
      </c>
      <c r="L258" t="s">
        <v>216</v>
      </c>
      <c r="M258" t="s">
        <v>217</v>
      </c>
    </row>
    <row r="259" spans="1:13" x14ac:dyDescent="0.2">
      <c r="A259" s="2" t="s">
        <v>237</v>
      </c>
      <c r="B259" t="s">
        <v>238</v>
      </c>
      <c r="C259">
        <v>1004198002</v>
      </c>
      <c r="D259">
        <v>540</v>
      </c>
      <c r="E259" t="s">
        <v>200</v>
      </c>
      <c r="F259">
        <v>262.93417399999998</v>
      </c>
      <c r="G259" t="s">
        <v>184</v>
      </c>
      <c r="I259" t="s">
        <v>57</v>
      </c>
      <c r="J259" t="s">
        <v>214</v>
      </c>
      <c r="K259" t="s">
        <v>215</v>
      </c>
      <c r="L259" t="s">
        <v>216</v>
      </c>
      <c r="M259" t="s">
        <v>217</v>
      </c>
    </row>
    <row r="260" spans="1:13" x14ac:dyDescent="0.2">
      <c r="A260" s="2" t="s">
        <v>237</v>
      </c>
      <c r="B260" t="s">
        <v>238</v>
      </c>
      <c r="C260">
        <v>1004198002</v>
      </c>
      <c r="D260">
        <v>540</v>
      </c>
      <c r="E260" t="s">
        <v>201</v>
      </c>
      <c r="F260">
        <v>23542.5</v>
      </c>
      <c r="G260" t="s">
        <v>184</v>
      </c>
      <c r="I260" t="s">
        <v>57</v>
      </c>
      <c r="J260" t="s">
        <v>214</v>
      </c>
      <c r="K260" t="s">
        <v>215</v>
      </c>
      <c r="L260" t="s">
        <v>216</v>
      </c>
      <c r="M260" t="s">
        <v>217</v>
      </c>
    </row>
    <row r="261" spans="1:13" x14ac:dyDescent="0.2">
      <c r="A261" s="2" t="s">
        <v>237</v>
      </c>
      <c r="B261" t="s">
        <v>238</v>
      </c>
      <c r="C261">
        <v>1004198002</v>
      </c>
      <c r="D261">
        <v>540</v>
      </c>
      <c r="E261" t="s">
        <v>202</v>
      </c>
      <c r="F261">
        <v>23686.109250000001</v>
      </c>
      <c r="G261" t="s">
        <v>184</v>
      </c>
      <c r="I261" t="s">
        <v>57</v>
      </c>
      <c r="J261" t="s">
        <v>214</v>
      </c>
      <c r="K261" t="s">
        <v>215</v>
      </c>
      <c r="L261" t="s">
        <v>216</v>
      </c>
      <c r="M261" t="s">
        <v>217</v>
      </c>
    </row>
    <row r="262" spans="1:13" x14ac:dyDescent="0.2">
      <c r="A262" s="2" t="s">
        <v>239</v>
      </c>
      <c r="B262" t="s">
        <v>240</v>
      </c>
      <c r="C262">
        <v>1004198003</v>
      </c>
      <c r="D262">
        <v>300</v>
      </c>
      <c r="E262" t="s">
        <v>107</v>
      </c>
      <c r="F262">
        <v>231.04499999999999</v>
      </c>
      <c r="G262" t="s">
        <v>184</v>
      </c>
      <c r="I262" t="s">
        <v>57</v>
      </c>
      <c r="J262" t="s">
        <v>214</v>
      </c>
      <c r="K262" t="s">
        <v>215</v>
      </c>
      <c r="L262" t="s">
        <v>216</v>
      </c>
      <c r="M262" t="s">
        <v>217</v>
      </c>
    </row>
    <row r="263" spans="1:13" x14ac:dyDescent="0.2">
      <c r="A263" s="2" t="s">
        <v>239</v>
      </c>
      <c r="B263" t="s">
        <v>240</v>
      </c>
      <c r="C263">
        <v>1004198003</v>
      </c>
      <c r="D263">
        <v>300</v>
      </c>
      <c r="E263" t="s">
        <v>182</v>
      </c>
      <c r="F263">
        <v>232.4543745</v>
      </c>
      <c r="G263" t="s">
        <v>184</v>
      </c>
      <c r="I263" t="s">
        <v>57</v>
      </c>
      <c r="J263" t="s">
        <v>214</v>
      </c>
      <c r="K263" t="s">
        <v>215</v>
      </c>
      <c r="L263" t="s">
        <v>216</v>
      </c>
      <c r="M263" t="s">
        <v>217</v>
      </c>
    </row>
    <row r="264" spans="1:13" x14ac:dyDescent="0.2">
      <c r="A264" s="2" t="s">
        <v>239</v>
      </c>
      <c r="B264" t="s">
        <v>240</v>
      </c>
      <c r="C264">
        <v>1004198003</v>
      </c>
      <c r="D264">
        <v>300</v>
      </c>
      <c r="E264" t="s">
        <v>183</v>
      </c>
      <c r="F264">
        <v>1381.16</v>
      </c>
      <c r="G264" t="s">
        <v>184</v>
      </c>
      <c r="I264" t="s">
        <v>57</v>
      </c>
      <c r="J264" t="s">
        <v>214</v>
      </c>
      <c r="K264" t="s">
        <v>215</v>
      </c>
      <c r="L264" t="s">
        <v>216</v>
      </c>
      <c r="M264" t="s">
        <v>217</v>
      </c>
    </row>
    <row r="265" spans="1:13" x14ac:dyDescent="0.2">
      <c r="A265" s="2" t="s">
        <v>239</v>
      </c>
      <c r="B265" t="s">
        <v>240</v>
      </c>
      <c r="C265">
        <v>1004198003</v>
      </c>
      <c r="D265">
        <v>300</v>
      </c>
      <c r="E265" t="s">
        <v>185</v>
      </c>
      <c r="F265">
        <v>1389.5850760000001</v>
      </c>
      <c r="G265" t="s">
        <v>184</v>
      </c>
      <c r="I265" t="s">
        <v>57</v>
      </c>
      <c r="J265" t="s">
        <v>214</v>
      </c>
      <c r="K265" t="s">
        <v>215</v>
      </c>
      <c r="L265" t="s">
        <v>216</v>
      </c>
      <c r="M265" t="s">
        <v>217</v>
      </c>
    </row>
    <row r="266" spans="1:13" x14ac:dyDescent="0.2">
      <c r="A266" s="2" t="s">
        <v>239</v>
      </c>
      <c r="B266" t="s">
        <v>240</v>
      </c>
      <c r="C266">
        <v>1004198003</v>
      </c>
      <c r="D266">
        <v>300</v>
      </c>
      <c r="E266" t="s">
        <v>186</v>
      </c>
      <c r="F266">
        <v>399.67500000000001</v>
      </c>
      <c r="G266" t="s">
        <v>184</v>
      </c>
      <c r="I266" t="s">
        <v>57</v>
      </c>
      <c r="J266" t="s">
        <v>214</v>
      </c>
      <c r="K266" t="s">
        <v>215</v>
      </c>
      <c r="L266" t="s">
        <v>216</v>
      </c>
      <c r="M266" t="s">
        <v>217</v>
      </c>
    </row>
    <row r="267" spans="1:13" x14ac:dyDescent="0.2">
      <c r="A267" s="2" t="s">
        <v>239</v>
      </c>
      <c r="B267" t="s">
        <v>240</v>
      </c>
      <c r="C267">
        <v>1004198003</v>
      </c>
      <c r="D267">
        <v>300</v>
      </c>
      <c r="E267" t="s">
        <v>187</v>
      </c>
      <c r="F267">
        <v>402.11301750000001</v>
      </c>
      <c r="G267" t="s">
        <v>184</v>
      </c>
      <c r="I267" t="s">
        <v>57</v>
      </c>
      <c r="J267" t="s">
        <v>214</v>
      </c>
      <c r="K267" t="s">
        <v>215</v>
      </c>
      <c r="L267" t="s">
        <v>216</v>
      </c>
      <c r="M267" t="s">
        <v>217</v>
      </c>
    </row>
    <row r="268" spans="1:13" x14ac:dyDescent="0.2">
      <c r="A268" s="2" t="s">
        <v>239</v>
      </c>
      <c r="B268" t="s">
        <v>240</v>
      </c>
      <c r="C268">
        <v>1004198003</v>
      </c>
      <c r="D268">
        <v>300</v>
      </c>
      <c r="E268" t="s">
        <v>188</v>
      </c>
      <c r="F268">
        <v>706.27499999999998</v>
      </c>
      <c r="G268" t="s">
        <v>184</v>
      </c>
      <c r="I268" t="s">
        <v>57</v>
      </c>
      <c r="J268" t="s">
        <v>214</v>
      </c>
      <c r="K268" t="s">
        <v>215</v>
      </c>
      <c r="L268" t="s">
        <v>216</v>
      </c>
      <c r="M268" t="s">
        <v>217</v>
      </c>
    </row>
    <row r="269" spans="1:13" x14ac:dyDescent="0.2">
      <c r="A269" s="2" t="s">
        <v>239</v>
      </c>
      <c r="B269" t="s">
        <v>240</v>
      </c>
      <c r="C269">
        <v>1004198003</v>
      </c>
      <c r="D269">
        <v>300</v>
      </c>
      <c r="E269" t="s">
        <v>189</v>
      </c>
      <c r="F269">
        <v>710.58327750000001</v>
      </c>
      <c r="G269" t="s">
        <v>184</v>
      </c>
      <c r="I269" t="s">
        <v>57</v>
      </c>
      <c r="J269" t="s">
        <v>214</v>
      </c>
      <c r="K269" t="s">
        <v>215</v>
      </c>
      <c r="L269" t="s">
        <v>216</v>
      </c>
      <c r="M269" t="s">
        <v>217</v>
      </c>
    </row>
    <row r="270" spans="1:13" x14ac:dyDescent="0.2">
      <c r="A270" s="2" t="s">
        <v>239</v>
      </c>
      <c r="B270" t="s">
        <v>240</v>
      </c>
      <c r="C270">
        <v>1004198003</v>
      </c>
      <c r="D270">
        <v>300</v>
      </c>
      <c r="E270" t="s">
        <v>190</v>
      </c>
      <c r="F270">
        <v>871.62</v>
      </c>
      <c r="G270" t="s">
        <v>184</v>
      </c>
      <c r="I270" t="s">
        <v>57</v>
      </c>
      <c r="J270" t="s">
        <v>214</v>
      </c>
      <c r="K270" t="s">
        <v>215</v>
      </c>
      <c r="L270" t="s">
        <v>216</v>
      </c>
      <c r="M270" t="s">
        <v>217</v>
      </c>
    </row>
    <row r="271" spans="1:13" x14ac:dyDescent="0.2">
      <c r="A271" s="2" t="s">
        <v>239</v>
      </c>
      <c r="B271" t="s">
        <v>240</v>
      </c>
      <c r="C271">
        <v>1004198003</v>
      </c>
      <c r="D271">
        <v>300</v>
      </c>
      <c r="E271" t="s">
        <v>191</v>
      </c>
      <c r="F271">
        <v>876.93688199999997</v>
      </c>
      <c r="G271" t="s">
        <v>184</v>
      </c>
      <c r="I271" t="s">
        <v>57</v>
      </c>
      <c r="J271" t="s">
        <v>214</v>
      </c>
      <c r="K271" t="s">
        <v>215</v>
      </c>
      <c r="L271" t="s">
        <v>216</v>
      </c>
      <c r="M271" t="s">
        <v>217</v>
      </c>
    </row>
    <row r="272" spans="1:13" x14ac:dyDescent="0.2">
      <c r="A272" s="2" t="s">
        <v>239</v>
      </c>
      <c r="B272" t="s">
        <v>240</v>
      </c>
      <c r="C272">
        <v>1004198003</v>
      </c>
      <c r="D272">
        <v>300</v>
      </c>
      <c r="E272" t="s">
        <v>192</v>
      </c>
      <c r="F272">
        <v>1293.1949999999999</v>
      </c>
      <c r="G272" t="s">
        <v>236</v>
      </c>
      <c r="I272" t="s">
        <v>57</v>
      </c>
      <c r="J272" t="s">
        <v>214</v>
      </c>
      <c r="K272" t="s">
        <v>215</v>
      </c>
      <c r="L272" t="s">
        <v>216</v>
      </c>
      <c r="M272" t="s">
        <v>217</v>
      </c>
    </row>
    <row r="273" spans="1:13" x14ac:dyDescent="0.2">
      <c r="A273" s="2" t="s">
        <v>239</v>
      </c>
      <c r="B273" t="s">
        <v>240</v>
      </c>
      <c r="C273">
        <v>1004198003</v>
      </c>
      <c r="D273">
        <v>300</v>
      </c>
      <c r="E273" t="s">
        <v>193</v>
      </c>
      <c r="F273">
        <v>1301.0834895</v>
      </c>
      <c r="G273" t="s">
        <v>236</v>
      </c>
      <c r="I273" t="s">
        <v>57</v>
      </c>
      <c r="J273" t="s">
        <v>214</v>
      </c>
      <c r="K273" t="s">
        <v>215</v>
      </c>
      <c r="L273" t="s">
        <v>216</v>
      </c>
      <c r="M273" t="s">
        <v>217</v>
      </c>
    </row>
    <row r="274" spans="1:13" x14ac:dyDescent="0.2">
      <c r="A274" s="2" t="s">
        <v>239</v>
      </c>
      <c r="B274" t="s">
        <v>240</v>
      </c>
      <c r="C274">
        <v>1004198003</v>
      </c>
      <c r="D274">
        <v>300</v>
      </c>
      <c r="E274" t="s">
        <v>108</v>
      </c>
      <c r="F274">
        <v>5.97719495091164</v>
      </c>
      <c r="G274" t="s">
        <v>184</v>
      </c>
      <c r="I274" t="s">
        <v>57</v>
      </c>
      <c r="J274" t="s">
        <v>214</v>
      </c>
      <c r="K274" t="s">
        <v>215</v>
      </c>
      <c r="L274" t="s">
        <v>216</v>
      </c>
      <c r="M274" t="s">
        <v>217</v>
      </c>
    </row>
    <row r="275" spans="1:13" x14ac:dyDescent="0.2">
      <c r="A275" s="2" t="s">
        <v>239</v>
      </c>
      <c r="B275" t="s">
        <v>240</v>
      </c>
      <c r="C275">
        <v>1004198003</v>
      </c>
      <c r="D275">
        <v>300</v>
      </c>
      <c r="E275" t="s">
        <v>194</v>
      </c>
      <c r="F275">
        <v>13.14</v>
      </c>
      <c r="G275" t="s">
        <v>184</v>
      </c>
      <c r="I275" t="s">
        <v>57</v>
      </c>
      <c r="J275" t="s">
        <v>214</v>
      </c>
      <c r="K275" t="s">
        <v>215</v>
      </c>
      <c r="L275" t="s">
        <v>216</v>
      </c>
      <c r="M275" t="s">
        <v>217</v>
      </c>
    </row>
    <row r="276" spans="1:13" x14ac:dyDescent="0.2">
      <c r="A276" s="2" t="s">
        <v>239</v>
      </c>
      <c r="B276" t="s">
        <v>240</v>
      </c>
      <c r="C276">
        <v>1004198003</v>
      </c>
      <c r="D276">
        <v>300</v>
      </c>
      <c r="E276" t="s">
        <v>195</v>
      </c>
      <c r="F276">
        <v>13.220154000000001</v>
      </c>
      <c r="G276" t="s">
        <v>184</v>
      </c>
      <c r="I276" t="s">
        <v>57</v>
      </c>
      <c r="J276" t="s">
        <v>214</v>
      </c>
      <c r="K276" t="s">
        <v>215</v>
      </c>
      <c r="L276" t="s">
        <v>216</v>
      </c>
      <c r="M276" t="s">
        <v>217</v>
      </c>
    </row>
    <row r="277" spans="1:13" x14ac:dyDescent="0.2">
      <c r="A277" s="2" t="s">
        <v>239</v>
      </c>
      <c r="B277" t="s">
        <v>240</v>
      </c>
      <c r="C277">
        <v>1004198003</v>
      </c>
      <c r="D277">
        <v>300</v>
      </c>
      <c r="E277" t="s">
        <v>196</v>
      </c>
      <c r="F277">
        <v>8.76</v>
      </c>
      <c r="G277" t="s">
        <v>184</v>
      </c>
      <c r="I277" t="s">
        <v>57</v>
      </c>
      <c r="J277" t="s">
        <v>214</v>
      </c>
      <c r="K277" t="s">
        <v>215</v>
      </c>
      <c r="L277" t="s">
        <v>216</v>
      </c>
      <c r="M277" t="s">
        <v>217</v>
      </c>
    </row>
    <row r="278" spans="1:13" x14ac:dyDescent="0.2">
      <c r="A278" s="2" t="s">
        <v>239</v>
      </c>
      <c r="B278" t="s">
        <v>240</v>
      </c>
      <c r="C278">
        <v>1004198003</v>
      </c>
      <c r="D278">
        <v>300</v>
      </c>
      <c r="E278" t="s">
        <v>197</v>
      </c>
      <c r="F278">
        <v>8.8134359999999994</v>
      </c>
      <c r="G278" t="s">
        <v>184</v>
      </c>
      <c r="I278" t="s">
        <v>57</v>
      </c>
      <c r="J278" t="s">
        <v>214</v>
      </c>
      <c r="K278" t="s">
        <v>215</v>
      </c>
      <c r="L278" t="s">
        <v>216</v>
      </c>
      <c r="M278" t="s">
        <v>217</v>
      </c>
    </row>
    <row r="279" spans="1:13" x14ac:dyDescent="0.2">
      <c r="A279" s="2" t="s">
        <v>239</v>
      </c>
      <c r="B279" t="s">
        <v>240</v>
      </c>
      <c r="C279">
        <v>1004198003</v>
      </c>
      <c r="D279">
        <v>300</v>
      </c>
      <c r="E279" t="s">
        <v>198</v>
      </c>
      <c r="F279">
        <v>6.0136558401122002</v>
      </c>
      <c r="G279" t="s">
        <v>184</v>
      </c>
      <c r="I279" t="s">
        <v>57</v>
      </c>
      <c r="J279" t="s">
        <v>214</v>
      </c>
      <c r="K279" t="s">
        <v>215</v>
      </c>
      <c r="L279" t="s">
        <v>216</v>
      </c>
      <c r="M279" t="s">
        <v>217</v>
      </c>
    </row>
    <row r="280" spans="1:13" x14ac:dyDescent="0.2">
      <c r="A280" s="2" t="s">
        <v>239</v>
      </c>
      <c r="B280" t="s">
        <v>240</v>
      </c>
      <c r="C280">
        <v>1004198003</v>
      </c>
      <c r="D280">
        <v>300</v>
      </c>
      <c r="E280" t="s">
        <v>109</v>
      </c>
      <c r="F280">
        <v>677.92666666666696</v>
      </c>
      <c r="G280" t="s">
        <v>184</v>
      </c>
      <c r="I280" t="s">
        <v>57</v>
      </c>
      <c r="J280" t="s">
        <v>214</v>
      </c>
      <c r="K280" t="s">
        <v>215</v>
      </c>
      <c r="L280" t="s">
        <v>216</v>
      </c>
      <c r="M280" t="s">
        <v>217</v>
      </c>
    </row>
    <row r="281" spans="1:13" x14ac:dyDescent="0.2">
      <c r="A281" s="2" t="s">
        <v>239</v>
      </c>
      <c r="B281" t="s">
        <v>240</v>
      </c>
      <c r="C281">
        <v>1004198003</v>
      </c>
      <c r="D281">
        <v>300</v>
      </c>
      <c r="E281" t="s">
        <v>199</v>
      </c>
      <c r="F281">
        <v>682.06201933333296</v>
      </c>
      <c r="G281" t="s">
        <v>184</v>
      </c>
      <c r="I281" t="s">
        <v>57</v>
      </c>
      <c r="J281" t="s">
        <v>214</v>
      </c>
      <c r="K281" t="s">
        <v>215</v>
      </c>
      <c r="L281" t="s">
        <v>216</v>
      </c>
      <c r="M281" t="s">
        <v>217</v>
      </c>
    </row>
    <row r="282" spans="1:13" x14ac:dyDescent="0.2">
      <c r="A282" s="2" t="s">
        <v>239</v>
      </c>
      <c r="B282" t="s">
        <v>240</v>
      </c>
      <c r="C282">
        <v>1004198003</v>
      </c>
      <c r="D282">
        <v>300</v>
      </c>
      <c r="E282" t="s">
        <v>8</v>
      </c>
      <c r="F282">
        <v>41.61</v>
      </c>
      <c r="G282" t="s">
        <v>184</v>
      </c>
      <c r="I282" t="s">
        <v>57</v>
      </c>
      <c r="J282" t="s">
        <v>214</v>
      </c>
      <c r="K282" t="s">
        <v>215</v>
      </c>
      <c r="L282" t="s">
        <v>216</v>
      </c>
      <c r="M282" t="s">
        <v>217</v>
      </c>
    </row>
    <row r="283" spans="1:13" x14ac:dyDescent="0.2">
      <c r="A283" s="2" t="s">
        <v>239</v>
      </c>
      <c r="B283" t="s">
        <v>240</v>
      </c>
      <c r="C283">
        <v>1004198003</v>
      </c>
      <c r="D283">
        <v>300</v>
      </c>
      <c r="E283" t="s">
        <v>200</v>
      </c>
      <c r="F283">
        <v>41.863821000000002</v>
      </c>
      <c r="G283" t="s">
        <v>184</v>
      </c>
      <c r="I283" t="s">
        <v>57</v>
      </c>
      <c r="J283" t="s">
        <v>214</v>
      </c>
      <c r="K283" t="s">
        <v>215</v>
      </c>
      <c r="L283" t="s">
        <v>216</v>
      </c>
      <c r="M283" t="s">
        <v>217</v>
      </c>
    </row>
    <row r="284" spans="1:13" x14ac:dyDescent="0.2">
      <c r="A284" s="2" t="s">
        <v>239</v>
      </c>
      <c r="B284" t="s">
        <v>240</v>
      </c>
      <c r="C284">
        <v>1004198003</v>
      </c>
      <c r="D284">
        <v>300</v>
      </c>
      <c r="E284" t="s">
        <v>201</v>
      </c>
      <c r="F284">
        <v>8687</v>
      </c>
      <c r="G284" t="s">
        <v>184</v>
      </c>
      <c r="I284" t="s">
        <v>57</v>
      </c>
      <c r="J284" t="s">
        <v>214</v>
      </c>
      <c r="K284" t="s">
        <v>215</v>
      </c>
      <c r="L284" t="s">
        <v>216</v>
      </c>
      <c r="M284" t="s">
        <v>217</v>
      </c>
    </row>
    <row r="285" spans="1:13" x14ac:dyDescent="0.2">
      <c r="A285" s="2" t="s">
        <v>239</v>
      </c>
      <c r="B285" t="s">
        <v>240</v>
      </c>
      <c r="C285">
        <v>1004198003</v>
      </c>
      <c r="D285">
        <v>300</v>
      </c>
      <c r="E285" t="s">
        <v>202</v>
      </c>
      <c r="F285">
        <v>8739.9907000000003</v>
      </c>
      <c r="G285" t="s">
        <v>184</v>
      </c>
      <c r="I285" t="s">
        <v>57</v>
      </c>
      <c r="J285" t="s">
        <v>214</v>
      </c>
      <c r="K285" t="s">
        <v>215</v>
      </c>
      <c r="L285" t="s">
        <v>216</v>
      </c>
      <c r="M285" t="s">
        <v>217</v>
      </c>
    </row>
    <row r="286" spans="1:13" x14ac:dyDescent="0.2">
      <c r="A286" s="2" t="s">
        <v>241</v>
      </c>
      <c r="B286" t="s">
        <v>242</v>
      </c>
      <c r="C286">
        <v>1004198006</v>
      </c>
      <c r="D286">
        <v>360</v>
      </c>
      <c r="E286" t="s">
        <v>107</v>
      </c>
      <c r="F286">
        <v>314.26499999999999</v>
      </c>
      <c r="G286" t="s">
        <v>184</v>
      </c>
      <c r="I286" t="s">
        <v>57</v>
      </c>
      <c r="J286" t="s">
        <v>214</v>
      </c>
      <c r="K286" t="s">
        <v>215</v>
      </c>
      <c r="L286" t="s">
        <v>216</v>
      </c>
      <c r="M286" t="s">
        <v>217</v>
      </c>
    </row>
    <row r="287" spans="1:13" x14ac:dyDescent="0.2">
      <c r="A287" s="2" t="s">
        <v>241</v>
      </c>
      <c r="B287" t="s">
        <v>242</v>
      </c>
      <c r="C287">
        <v>1004198006</v>
      </c>
      <c r="D287">
        <v>360</v>
      </c>
      <c r="E287" t="s">
        <v>182</v>
      </c>
      <c r="F287">
        <v>316.18201649999997</v>
      </c>
      <c r="G287" t="s">
        <v>184</v>
      </c>
      <c r="I287" t="s">
        <v>57</v>
      </c>
      <c r="J287" t="s">
        <v>214</v>
      </c>
      <c r="K287" t="s">
        <v>215</v>
      </c>
      <c r="L287" t="s">
        <v>216</v>
      </c>
      <c r="M287" t="s">
        <v>217</v>
      </c>
    </row>
    <row r="288" spans="1:13" x14ac:dyDescent="0.2">
      <c r="A288" s="2" t="s">
        <v>241</v>
      </c>
      <c r="B288" t="s">
        <v>242</v>
      </c>
      <c r="C288">
        <v>1004198006</v>
      </c>
      <c r="D288">
        <v>360</v>
      </c>
      <c r="E288" t="s">
        <v>183</v>
      </c>
      <c r="F288">
        <v>1599.43</v>
      </c>
      <c r="G288" t="s">
        <v>184</v>
      </c>
      <c r="I288" t="s">
        <v>57</v>
      </c>
      <c r="J288" t="s">
        <v>214</v>
      </c>
      <c r="K288" t="s">
        <v>215</v>
      </c>
      <c r="L288" t="s">
        <v>216</v>
      </c>
      <c r="M288" t="s">
        <v>217</v>
      </c>
    </row>
    <row r="289" spans="1:13" x14ac:dyDescent="0.2">
      <c r="A289" s="2" t="s">
        <v>241</v>
      </c>
      <c r="B289" t="s">
        <v>242</v>
      </c>
      <c r="C289">
        <v>1004198006</v>
      </c>
      <c r="D289">
        <v>360</v>
      </c>
      <c r="E289" t="s">
        <v>185</v>
      </c>
      <c r="F289">
        <v>1609.1865230000001</v>
      </c>
      <c r="G289" t="s">
        <v>184</v>
      </c>
      <c r="I289" t="s">
        <v>57</v>
      </c>
      <c r="J289" t="s">
        <v>214</v>
      </c>
      <c r="K289" t="s">
        <v>215</v>
      </c>
      <c r="L289" t="s">
        <v>216</v>
      </c>
      <c r="M289" t="s">
        <v>217</v>
      </c>
    </row>
    <row r="290" spans="1:13" x14ac:dyDescent="0.2">
      <c r="A290" s="2" t="s">
        <v>241</v>
      </c>
      <c r="B290" t="s">
        <v>242</v>
      </c>
      <c r="C290">
        <v>1004198006</v>
      </c>
      <c r="D290">
        <v>360</v>
      </c>
      <c r="E290" t="s">
        <v>186</v>
      </c>
      <c r="F290">
        <v>293.82499999999999</v>
      </c>
      <c r="G290" t="s">
        <v>184</v>
      </c>
      <c r="I290" t="s">
        <v>57</v>
      </c>
      <c r="J290" t="s">
        <v>214</v>
      </c>
      <c r="K290" t="s">
        <v>215</v>
      </c>
      <c r="L290" t="s">
        <v>216</v>
      </c>
      <c r="M290" t="s">
        <v>217</v>
      </c>
    </row>
    <row r="291" spans="1:13" x14ac:dyDescent="0.2">
      <c r="A291" s="2" t="s">
        <v>241</v>
      </c>
      <c r="B291" t="s">
        <v>242</v>
      </c>
      <c r="C291">
        <v>1004198006</v>
      </c>
      <c r="D291">
        <v>360</v>
      </c>
      <c r="E291" t="s">
        <v>187</v>
      </c>
      <c r="F291">
        <v>295.61733249999997</v>
      </c>
      <c r="G291" t="s">
        <v>184</v>
      </c>
      <c r="I291" t="s">
        <v>57</v>
      </c>
      <c r="J291" t="s">
        <v>214</v>
      </c>
      <c r="K291" t="s">
        <v>215</v>
      </c>
      <c r="L291" t="s">
        <v>216</v>
      </c>
      <c r="M291" t="s">
        <v>217</v>
      </c>
    </row>
    <row r="292" spans="1:13" x14ac:dyDescent="0.2">
      <c r="A292" s="2" t="s">
        <v>241</v>
      </c>
      <c r="B292" t="s">
        <v>242</v>
      </c>
      <c r="C292">
        <v>1004198006</v>
      </c>
      <c r="D292">
        <v>360</v>
      </c>
      <c r="E292" t="s">
        <v>188</v>
      </c>
      <c r="F292">
        <v>727.44500000000005</v>
      </c>
      <c r="G292" t="s">
        <v>184</v>
      </c>
      <c r="I292" t="s">
        <v>57</v>
      </c>
      <c r="J292" t="s">
        <v>214</v>
      </c>
      <c r="K292" t="s">
        <v>215</v>
      </c>
      <c r="L292" t="s">
        <v>216</v>
      </c>
      <c r="M292" t="s">
        <v>217</v>
      </c>
    </row>
    <row r="293" spans="1:13" x14ac:dyDescent="0.2">
      <c r="A293" s="2" t="s">
        <v>241</v>
      </c>
      <c r="B293" t="s">
        <v>242</v>
      </c>
      <c r="C293">
        <v>1004198006</v>
      </c>
      <c r="D293">
        <v>360</v>
      </c>
      <c r="E293" t="s">
        <v>189</v>
      </c>
      <c r="F293">
        <v>731.88241449999998</v>
      </c>
      <c r="G293" t="s">
        <v>184</v>
      </c>
      <c r="I293" t="s">
        <v>57</v>
      </c>
      <c r="J293" t="s">
        <v>214</v>
      </c>
      <c r="K293" t="s">
        <v>215</v>
      </c>
      <c r="L293" t="s">
        <v>216</v>
      </c>
      <c r="M293" t="s">
        <v>217</v>
      </c>
    </row>
    <row r="294" spans="1:13" x14ac:dyDescent="0.2">
      <c r="A294" s="2" t="s">
        <v>241</v>
      </c>
      <c r="B294" t="s">
        <v>242</v>
      </c>
      <c r="C294">
        <v>1004198006</v>
      </c>
      <c r="D294">
        <v>360</v>
      </c>
      <c r="E294" t="s">
        <v>190</v>
      </c>
      <c r="F294">
        <v>728.54</v>
      </c>
      <c r="G294" t="s">
        <v>184</v>
      </c>
      <c r="I294" t="s">
        <v>57</v>
      </c>
      <c r="J294" t="s">
        <v>214</v>
      </c>
      <c r="K294" t="s">
        <v>215</v>
      </c>
      <c r="L294" t="s">
        <v>216</v>
      </c>
      <c r="M294" t="s">
        <v>217</v>
      </c>
    </row>
    <row r="295" spans="1:13" x14ac:dyDescent="0.2">
      <c r="A295" s="2" t="s">
        <v>241</v>
      </c>
      <c r="B295" t="s">
        <v>242</v>
      </c>
      <c r="C295">
        <v>1004198006</v>
      </c>
      <c r="D295">
        <v>360</v>
      </c>
      <c r="E295" t="s">
        <v>191</v>
      </c>
      <c r="F295">
        <v>732.98409400000003</v>
      </c>
      <c r="G295" t="s">
        <v>184</v>
      </c>
      <c r="I295" t="s">
        <v>57</v>
      </c>
      <c r="J295" t="s">
        <v>214</v>
      </c>
      <c r="K295" t="s">
        <v>215</v>
      </c>
      <c r="L295" t="s">
        <v>216</v>
      </c>
      <c r="M295" t="s">
        <v>217</v>
      </c>
    </row>
    <row r="296" spans="1:13" x14ac:dyDescent="0.2">
      <c r="A296" s="2" t="s">
        <v>241</v>
      </c>
      <c r="B296" t="s">
        <v>242</v>
      </c>
      <c r="C296">
        <v>1004198006</v>
      </c>
      <c r="D296">
        <v>360</v>
      </c>
      <c r="E296" t="s">
        <v>192</v>
      </c>
      <c r="F296">
        <v>1091.7149999999999</v>
      </c>
      <c r="G296" t="s">
        <v>236</v>
      </c>
      <c r="I296" t="s">
        <v>57</v>
      </c>
      <c r="J296" t="s">
        <v>214</v>
      </c>
      <c r="K296" t="s">
        <v>215</v>
      </c>
      <c r="L296" t="s">
        <v>216</v>
      </c>
      <c r="M296" t="s">
        <v>217</v>
      </c>
    </row>
    <row r="297" spans="1:13" x14ac:dyDescent="0.2">
      <c r="A297" s="2" t="s">
        <v>241</v>
      </c>
      <c r="B297" t="s">
        <v>242</v>
      </c>
      <c r="C297">
        <v>1004198006</v>
      </c>
      <c r="D297">
        <v>360</v>
      </c>
      <c r="E297" t="s">
        <v>193</v>
      </c>
      <c r="F297">
        <v>1098.3744615000001</v>
      </c>
      <c r="G297" t="s">
        <v>236</v>
      </c>
      <c r="I297" t="s">
        <v>57</v>
      </c>
      <c r="J297" t="s">
        <v>214</v>
      </c>
      <c r="K297" t="s">
        <v>215</v>
      </c>
      <c r="L297" t="s">
        <v>216</v>
      </c>
      <c r="M297" t="s">
        <v>217</v>
      </c>
    </row>
    <row r="298" spans="1:13" x14ac:dyDescent="0.2">
      <c r="A298" s="2" t="s">
        <v>241</v>
      </c>
      <c r="B298" t="s">
        <v>242</v>
      </c>
      <c r="C298">
        <v>1004198006</v>
      </c>
      <c r="D298">
        <v>360</v>
      </c>
      <c r="E298" t="s">
        <v>108</v>
      </c>
      <c r="F298">
        <v>41.768695652173903</v>
      </c>
      <c r="G298" t="s">
        <v>184</v>
      </c>
      <c r="I298" t="s">
        <v>57</v>
      </c>
      <c r="J298" t="s">
        <v>214</v>
      </c>
      <c r="K298" t="s">
        <v>215</v>
      </c>
      <c r="L298" t="s">
        <v>216</v>
      </c>
      <c r="M298" t="s">
        <v>217</v>
      </c>
    </row>
    <row r="299" spans="1:13" x14ac:dyDescent="0.2">
      <c r="A299" s="2" t="s">
        <v>241</v>
      </c>
      <c r="B299" t="s">
        <v>242</v>
      </c>
      <c r="C299">
        <v>1004198006</v>
      </c>
      <c r="D299">
        <v>360</v>
      </c>
      <c r="E299" t="s">
        <v>194</v>
      </c>
      <c r="F299">
        <v>2.92</v>
      </c>
      <c r="G299" t="s">
        <v>184</v>
      </c>
      <c r="I299" t="s">
        <v>57</v>
      </c>
      <c r="J299" t="s">
        <v>214</v>
      </c>
      <c r="K299" t="s">
        <v>215</v>
      </c>
      <c r="L299" t="s">
        <v>216</v>
      </c>
      <c r="M299" t="s">
        <v>217</v>
      </c>
    </row>
    <row r="300" spans="1:13" x14ac:dyDescent="0.2">
      <c r="A300" s="2" t="s">
        <v>241</v>
      </c>
      <c r="B300" t="s">
        <v>242</v>
      </c>
      <c r="C300">
        <v>1004198006</v>
      </c>
      <c r="D300">
        <v>360</v>
      </c>
      <c r="E300" t="s">
        <v>195</v>
      </c>
      <c r="F300">
        <v>2.9378120000000001</v>
      </c>
      <c r="G300" t="s">
        <v>184</v>
      </c>
      <c r="I300" t="s">
        <v>57</v>
      </c>
      <c r="J300" t="s">
        <v>214</v>
      </c>
      <c r="K300" t="s">
        <v>215</v>
      </c>
      <c r="L300" t="s">
        <v>216</v>
      </c>
      <c r="M300" t="s">
        <v>217</v>
      </c>
    </row>
    <row r="301" spans="1:13" x14ac:dyDescent="0.2">
      <c r="A301" s="2" t="s">
        <v>241</v>
      </c>
      <c r="B301" t="s">
        <v>242</v>
      </c>
      <c r="C301">
        <v>1004198006</v>
      </c>
      <c r="D301">
        <v>360</v>
      </c>
      <c r="E301" t="s">
        <v>196</v>
      </c>
      <c r="F301">
        <v>181.04</v>
      </c>
      <c r="G301" t="s">
        <v>184</v>
      </c>
      <c r="I301" t="s">
        <v>57</v>
      </c>
      <c r="J301" t="s">
        <v>214</v>
      </c>
      <c r="K301" t="s">
        <v>215</v>
      </c>
      <c r="L301" t="s">
        <v>216</v>
      </c>
      <c r="M301" t="s">
        <v>217</v>
      </c>
    </row>
    <row r="302" spans="1:13" x14ac:dyDescent="0.2">
      <c r="A302" s="2" t="s">
        <v>241</v>
      </c>
      <c r="B302" t="s">
        <v>242</v>
      </c>
      <c r="C302">
        <v>1004198006</v>
      </c>
      <c r="D302">
        <v>360</v>
      </c>
      <c r="E302" t="s">
        <v>197</v>
      </c>
      <c r="F302">
        <v>182.14434399999999</v>
      </c>
      <c r="G302" t="s">
        <v>184</v>
      </c>
      <c r="I302" t="s">
        <v>57</v>
      </c>
      <c r="J302" t="s">
        <v>214</v>
      </c>
      <c r="K302" t="s">
        <v>215</v>
      </c>
      <c r="L302" t="s">
        <v>216</v>
      </c>
      <c r="M302" t="s">
        <v>217</v>
      </c>
    </row>
    <row r="303" spans="1:13" x14ac:dyDescent="0.2">
      <c r="A303" s="2" t="s">
        <v>241</v>
      </c>
      <c r="B303" t="s">
        <v>242</v>
      </c>
      <c r="C303">
        <v>1004198006</v>
      </c>
      <c r="D303">
        <v>360</v>
      </c>
      <c r="E303" t="s">
        <v>198</v>
      </c>
      <c r="F303">
        <v>42.023484695652201</v>
      </c>
      <c r="G303" t="s">
        <v>184</v>
      </c>
      <c r="I303" t="s">
        <v>57</v>
      </c>
      <c r="J303" t="s">
        <v>214</v>
      </c>
      <c r="K303" t="s">
        <v>215</v>
      </c>
      <c r="L303" t="s">
        <v>216</v>
      </c>
      <c r="M303" t="s">
        <v>217</v>
      </c>
    </row>
    <row r="304" spans="1:13" x14ac:dyDescent="0.2">
      <c r="A304" s="2" t="s">
        <v>241</v>
      </c>
      <c r="B304" t="s">
        <v>242</v>
      </c>
      <c r="C304">
        <v>1004198006</v>
      </c>
      <c r="D304">
        <v>360</v>
      </c>
      <c r="E304" t="s">
        <v>109</v>
      </c>
      <c r="F304">
        <v>566.64222222222202</v>
      </c>
      <c r="G304" t="s">
        <v>184</v>
      </c>
      <c r="I304" t="s">
        <v>57</v>
      </c>
      <c r="J304" t="s">
        <v>214</v>
      </c>
      <c r="K304" t="s">
        <v>215</v>
      </c>
      <c r="L304" t="s">
        <v>216</v>
      </c>
      <c r="M304" t="s">
        <v>217</v>
      </c>
    </row>
    <row r="305" spans="1:13" x14ac:dyDescent="0.2">
      <c r="A305" s="2" t="s">
        <v>241</v>
      </c>
      <c r="B305" t="s">
        <v>242</v>
      </c>
      <c r="C305">
        <v>1004198006</v>
      </c>
      <c r="D305">
        <v>360</v>
      </c>
      <c r="E305" t="s">
        <v>199</v>
      </c>
      <c r="F305">
        <v>570.09873977777795</v>
      </c>
      <c r="G305" t="s">
        <v>184</v>
      </c>
      <c r="I305" t="s">
        <v>57</v>
      </c>
      <c r="J305" t="s">
        <v>214</v>
      </c>
      <c r="K305" t="s">
        <v>215</v>
      </c>
      <c r="L305" t="s">
        <v>216</v>
      </c>
      <c r="M305" t="s">
        <v>217</v>
      </c>
    </row>
    <row r="306" spans="1:13" x14ac:dyDescent="0.2">
      <c r="A306" s="2" t="s">
        <v>241</v>
      </c>
      <c r="B306" t="s">
        <v>242</v>
      </c>
      <c r="C306">
        <v>1004198006</v>
      </c>
      <c r="D306">
        <v>360</v>
      </c>
      <c r="E306" t="s">
        <v>8</v>
      </c>
      <c r="F306">
        <v>77.015000000000001</v>
      </c>
      <c r="G306" t="s">
        <v>184</v>
      </c>
      <c r="I306" t="s">
        <v>57</v>
      </c>
      <c r="J306" t="s">
        <v>214</v>
      </c>
      <c r="K306" t="s">
        <v>215</v>
      </c>
      <c r="L306" t="s">
        <v>216</v>
      </c>
      <c r="M306" t="s">
        <v>217</v>
      </c>
    </row>
    <row r="307" spans="1:13" x14ac:dyDescent="0.2">
      <c r="A307" s="2" t="s">
        <v>241</v>
      </c>
      <c r="B307" t="s">
        <v>242</v>
      </c>
      <c r="C307">
        <v>1004198006</v>
      </c>
      <c r="D307">
        <v>360</v>
      </c>
      <c r="E307" t="s">
        <v>200</v>
      </c>
      <c r="F307">
        <v>77.4847915</v>
      </c>
      <c r="G307" t="s">
        <v>184</v>
      </c>
      <c r="I307" t="s">
        <v>57</v>
      </c>
      <c r="J307" t="s">
        <v>214</v>
      </c>
      <c r="K307" t="s">
        <v>215</v>
      </c>
      <c r="L307" t="s">
        <v>216</v>
      </c>
      <c r="M307" t="s">
        <v>217</v>
      </c>
    </row>
    <row r="308" spans="1:13" x14ac:dyDescent="0.2">
      <c r="A308" s="2" t="s">
        <v>241</v>
      </c>
      <c r="B308" t="s">
        <v>242</v>
      </c>
      <c r="C308">
        <v>1004198006</v>
      </c>
      <c r="D308">
        <v>360</v>
      </c>
      <c r="E308" t="s">
        <v>201</v>
      </c>
      <c r="F308">
        <v>9636</v>
      </c>
      <c r="G308" t="s">
        <v>184</v>
      </c>
      <c r="I308" t="s">
        <v>57</v>
      </c>
      <c r="J308" t="s">
        <v>214</v>
      </c>
      <c r="K308" t="s">
        <v>215</v>
      </c>
      <c r="L308" t="s">
        <v>216</v>
      </c>
      <c r="M308" t="s">
        <v>217</v>
      </c>
    </row>
    <row r="309" spans="1:13" x14ac:dyDescent="0.2">
      <c r="A309" s="2" t="s">
        <v>241</v>
      </c>
      <c r="B309" t="s">
        <v>242</v>
      </c>
      <c r="C309">
        <v>1004198006</v>
      </c>
      <c r="D309">
        <v>360</v>
      </c>
      <c r="E309" t="s">
        <v>202</v>
      </c>
      <c r="F309">
        <v>9694.7795999999998</v>
      </c>
      <c r="G309" t="s">
        <v>184</v>
      </c>
      <c r="I309" t="s">
        <v>57</v>
      </c>
      <c r="J309" t="s">
        <v>214</v>
      </c>
      <c r="K309" t="s">
        <v>215</v>
      </c>
      <c r="L309" t="s">
        <v>216</v>
      </c>
      <c r="M309" t="s">
        <v>217</v>
      </c>
    </row>
    <row r="310" spans="1:13" x14ac:dyDescent="0.2">
      <c r="A310" s="2" t="s">
        <v>243</v>
      </c>
      <c r="B310" t="s">
        <v>244</v>
      </c>
      <c r="C310">
        <v>1004198007</v>
      </c>
      <c r="D310">
        <v>315</v>
      </c>
      <c r="E310" t="s">
        <v>107</v>
      </c>
      <c r="F310">
        <v>463.55</v>
      </c>
      <c r="G310" t="s">
        <v>184</v>
      </c>
      <c r="I310" t="s">
        <v>57</v>
      </c>
      <c r="J310" t="s">
        <v>214</v>
      </c>
      <c r="K310" t="s">
        <v>215</v>
      </c>
      <c r="L310" t="s">
        <v>216</v>
      </c>
      <c r="M310" t="s">
        <v>217</v>
      </c>
    </row>
    <row r="311" spans="1:13" x14ac:dyDescent="0.2">
      <c r="A311" s="2" t="s">
        <v>243</v>
      </c>
      <c r="B311" t="s">
        <v>244</v>
      </c>
      <c r="C311">
        <v>1004198007</v>
      </c>
      <c r="D311">
        <v>315</v>
      </c>
      <c r="E311" t="s">
        <v>182</v>
      </c>
      <c r="F311">
        <v>466.377655</v>
      </c>
      <c r="G311" t="s">
        <v>184</v>
      </c>
      <c r="I311" t="s">
        <v>57</v>
      </c>
      <c r="J311" t="s">
        <v>214</v>
      </c>
      <c r="K311" t="s">
        <v>215</v>
      </c>
      <c r="L311" t="s">
        <v>216</v>
      </c>
      <c r="M311" t="s">
        <v>217</v>
      </c>
    </row>
    <row r="312" spans="1:13" x14ac:dyDescent="0.2">
      <c r="A312" s="2" t="s">
        <v>243</v>
      </c>
      <c r="B312" t="s">
        <v>244</v>
      </c>
      <c r="C312">
        <v>1004198007</v>
      </c>
      <c r="D312">
        <v>315</v>
      </c>
      <c r="E312" t="s">
        <v>183</v>
      </c>
      <c r="F312">
        <v>1103.03</v>
      </c>
      <c r="G312" t="s">
        <v>184</v>
      </c>
      <c r="I312" t="s">
        <v>57</v>
      </c>
      <c r="J312" t="s">
        <v>214</v>
      </c>
      <c r="K312" t="s">
        <v>215</v>
      </c>
      <c r="L312" t="s">
        <v>216</v>
      </c>
      <c r="M312" t="s">
        <v>217</v>
      </c>
    </row>
    <row r="313" spans="1:13" x14ac:dyDescent="0.2">
      <c r="A313" s="2" t="s">
        <v>243</v>
      </c>
      <c r="B313" t="s">
        <v>244</v>
      </c>
      <c r="C313">
        <v>1004198007</v>
      </c>
      <c r="D313">
        <v>315</v>
      </c>
      <c r="E313" t="s">
        <v>185</v>
      </c>
      <c r="F313">
        <v>1109.7584830000001</v>
      </c>
      <c r="G313" t="s">
        <v>184</v>
      </c>
      <c r="I313" t="s">
        <v>57</v>
      </c>
      <c r="J313" t="s">
        <v>214</v>
      </c>
      <c r="K313" t="s">
        <v>215</v>
      </c>
      <c r="L313" t="s">
        <v>216</v>
      </c>
      <c r="M313" t="s">
        <v>217</v>
      </c>
    </row>
    <row r="314" spans="1:13" x14ac:dyDescent="0.2">
      <c r="A314" s="2" t="s">
        <v>243</v>
      </c>
      <c r="B314" t="s">
        <v>244</v>
      </c>
      <c r="C314">
        <v>1004198007</v>
      </c>
      <c r="D314">
        <v>315</v>
      </c>
      <c r="E314" t="s">
        <v>186</v>
      </c>
      <c r="F314">
        <v>653.71500000000003</v>
      </c>
      <c r="G314" t="s">
        <v>184</v>
      </c>
      <c r="I314" t="s">
        <v>57</v>
      </c>
      <c r="J314" t="s">
        <v>214</v>
      </c>
      <c r="K314" t="s">
        <v>215</v>
      </c>
      <c r="L314" t="s">
        <v>216</v>
      </c>
      <c r="M314" t="s">
        <v>217</v>
      </c>
    </row>
    <row r="315" spans="1:13" x14ac:dyDescent="0.2">
      <c r="A315" s="2" t="s">
        <v>243</v>
      </c>
      <c r="B315" t="s">
        <v>244</v>
      </c>
      <c r="C315">
        <v>1004198007</v>
      </c>
      <c r="D315">
        <v>315</v>
      </c>
      <c r="E315" t="s">
        <v>187</v>
      </c>
      <c r="F315">
        <v>657.70266149999998</v>
      </c>
      <c r="G315" t="s">
        <v>184</v>
      </c>
      <c r="I315" t="s">
        <v>57</v>
      </c>
      <c r="J315" t="s">
        <v>214</v>
      </c>
      <c r="K315" t="s">
        <v>215</v>
      </c>
      <c r="L315" t="s">
        <v>216</v>
      </c>
      <c r="M315" t="s">
        <v>217</v>
      </c>
    </row>
    <row r="316" spans="1:13" x14ac:dyDescent="0.2">
      <c r="A316" s="2" t="s">
        <v>243</v>
      </c>
      <c r="B316" t="s">
        <v>244</v>
      </c>
      <c r="C316">
        <v>1004198007</v>
      </c>
      <c r="D316">
        <v>315</v>
      </c>
      <c r="E316" t="s">
        <v>188</v>
      </c>
      <c r="F316">
        <v>733.65</v>
      </c>
      <c r="G316" t="s">
        <v>184</v>
      </c>
      <c r="I316" t="s">
        <v>57</v>
      </c>
      <c r="J316" t="s">
        <v>214</v>
      </c>
      <c r="K316" t="s">
        <v>215</v>
      </c>
      <c r="L316" t="s">
        <v>216</v>
      </c>
      <c r="M316" t="s">
        <v>217</v>
      </c>
    </row>
    <row r="317" spans="1:13" x14ac:dyDescent="0.2">
      <c r="A317" s="2" t="s">
        <v>243</v>
      </c>
      <c r="B317" t="s">
        <v>244</v>
      </c>
      <c r="C317">
        <v>1004198007</v>
      </c>
      <c r="D317">
        <v>315</v>
      </c>
      <c r="E317" t="s">
        <v>189</v>
      </c>
      <c r="F317">
        <v>738.12526500000001</v>
      </c>
      <c r="G317" t="s">
        <v>184</v>
      </c>
      <c r="I317" t="s">
        <v>57</v>
      </c>
      <c r="J317" t="s">
        <v>214</v>
      </c>
      <c r="K317" t="s">
        <v>215</v>
      </c>
      <c r="L317" t="s">
        <v>216</v>
      </c>
      <c r="M317" t="s">
        <v>217</v>
      </c>
    </row>
    <row r="318" spans="1:13" x14ac:dyDescent="0.2">
      <c r="A318" s="2" t="s">
        <v>243</v>
      </c>
      <c r="B318" t="s">
        <v>244</v>
      </c>
      <c r="C318">
        <v>1004198007</v>
      </c>
      <c r="D318">
        <v>315</v>
      </c>
      <c r="E318" t="s">
        <v>190</v>
      </c>
      <c r="F318">
        <v>779.27499999999998</v>
      </c>
      <c r="G318" t="s">
        <v>184</v>
      </c>
      <c r="I318" t="s">
        <v>57</v>
      </c>
      <c r="J318" t="s">
        <v>214</v>
      </c>
      <c r="K318" t="s">
        <v>215</v>
      </c>
      <c r="L318" t="s">
        <v>216</v>
      </c>
      <c r="M318" t="s">
        <v>217</v>
      </c>
    </row>
    <row r="319" spans="1:13" x14ac:dyDescent="0.2">
      <c r="A319" s="2" t="s">
        <v>243</v>
      </c>
      <c r="B319" t="s">
        <v>244</v>
      </c>
      <c r="C319">
        <v>1004198007</v>
      </c>
      <c r="D319">
        <v>315</v>
      </c>
      <c r="E319" t="s">
        <v>191</v>
      </c>
      <c r="F319">
        <v>784.02857749999998</v>
      </c>
      <c r="G319" t="s">
        <v>184</v>
      </c>
      <c r="I319" t="s">
        <v>57</v>
      </c>
      <c r="J319" t="s">
        <v>214</v>
      </c>
      <c r="K319" t="s">
        <v>215</v>
      </c>
      <c r="L319" t="s">
        <v>216</v>
      </c>
      <c r="M319" t="s">
        <v>217</v>
      </c>
    </row>
    <row r="320" spans="1:13" x14ac:dyDescent="0.2">
      <c r="A320" s="2" t="s">
        <v>243</v>
      </c>
      <c r="B320" t="s">
        <v>244</v>
      </c>
      <c r="C320">
        <v>1004198007</v>
      </c>
      <c r="D320">
        <v>315</v>
      </c>
      <c r="E320" t="s">
        <v>192</v>
      </c>
      <c r="F320">
        <v>581.44500000000005</v>
      </c>
      <c r="G320" t="s">
        <v>236</v>
      </c>
      <c r="I320" t="s">
        <v>57</v>
      </c>
      <c r="J320" t="s">
        <v>214</v>
      </c>
      <c r="K320" t="s">
        <v>215</v>
      </c>
      <c r="L320" t="s">
        <v>216</v>
      </c>
      <c r="M320" t="s">
        <v>217</v>
      </c>
    </row>
    <row r="321" spans="1:13" x14ac:dyDescent="0.2">
      <c r="A321" s="2" t="s">
        <v>243</v>
      </c>
      <c r="B321" t="s">
        <v>244</v>
      </c>
      <c r="C321">
        <v>1004198007</v>
      </c>
      <c r="D321">
        <v>315</v>
      </c>
      <c r="E321" t="s">
        <v>193</v>
      </c>
      <c r="F321">
        <v>584.99181450000003</v>
      </c>
      <c r="G321" t="s">
        <v>236</v>
      </c>
      <c r="I321" t="s">
        <v>57</v>
      </c>
      <c r="J321" t="s">
        <v>214</v>
      </c>
      <c r="K321" t="s">
        <v>215</v>
      </c>
      <c r="L321" t="s">
        <v>216</v>
      </c>
      <c r="M321" t="s">
        <v>217</v>
      </c>
    </row>
    <row r="322" spans="1:13" x14ac:dyDescent="0.2">
      <c r="A322" s="2" t="s">
        <v>243</v>
      </c>
      <c r="B322" t="s">
        <v>244</v>
      </c>
      <c r="C322">
        <v>1004198007</v>
      </c>
      <c r="D322">
        <v>315</v>
      </c>
      <c r="E322" t="s">
        <v>108</v>
      </c>
      <c r="F322">
        <v>37.558141654979003</v>
      </c>
      <c r="G322" t="s">
        <v>184</v>
      </c>
      <c r="I322" t="s">
        <v>57</v>
      </c>
      <c r="J322" t="s">
        <v>214</v>
      </c>
      <c r="K322" t="s">
        <v>215</v>
      </c>
      <c r="L322" t="s">
        <v>216</v>
      </c>
      <c r="M322" t="s">
        <v>217</v>
      </c>
    </row>
    <row r="323" spans="1:13" x14ac:dyDescent="0.2">
      <c r="A323" s="2" t="s">
        <v>243</v>
      </c>
      <c r="B323" t="s">
        <v>244</v>
      </c>
      <c r="C323">
        <v>1004198007</v>
      </c>
      <c r="D323">
        <v>315</v>
      </c>
      <c r="E323" t="s">
        <v>194</v>
      </c>
      <c r="F323">
        <v>67.89</v>
      </c>
      <c r="G323" t="s">
        <v>184</v>
      </c>
      <c r="I323" t="s">
        <v>57</v>
      </c>
      <c r="J323" t="s">
        <v>214</v>
      </c>
      <c r="K323" t="s">
        <v>215</v>
      </c>
      <c r="L323" t="s">
        <v>216</v>
      </c>
      <c r="M323" t="s">
        <v>217</v>
      </c>
    </row>
    <row r="324" spans="1:13" x14ac:dyDescent="0.2">
      <c r="A324" s="2" t="s">
        <v>243</v>
      </c>
      <c r="B324" t="s">
        <v>244</v>
      </c>
      <c r="C324">
        <v>1004198007</v>
      </c>
      <c r="D324">
        <v>315</v>
      </c>
      <c r="E324" t="s">
        <v>195</v>
      </c>
      <c r="F324">
        <v>68.304129000000003</v>
      </c>
      <c r="G324" t="s">
        <v>184</v>
      </c>
      <c r="I324" t="s">
        <v>57</v>
      </c>
      <c r="J324" t="s">
        <v>214</v>
      </c>
      <c r="K324" t="s">
        <v>215</v>
      </c>
      <c r="L324" t="s">
        <v>216</v>
      </c>
      <c r="M324" t="s">
        <v>217</v>
      </c>
    </row>
    <row r="325" spans="1:13" x14ac:dyDescent="0.2">
      <c r="A325" s="2" t="s">
        <v>243</v>
      </c>
      <c r="B325" t="s">
        <v>244</v>
      </c>
      <c r="C325">
        <v>1004198007</v>
      </c>
      <c r="D325">
        <v>315</v>
      </c>
      <c r="E325" t="s">
        <v>196</v>
      </c>
      <c r="F325">
        <v>74.825000000000003</v>
      </c>
      <c r="G325" t="s">
        <v>184</v>
      </c>
      <c r="I325" t="s">
        <v>57</v>
      </c>
      <c r="J325" t="s">
        <v>214</v>
      </c>
      <c r="K325" t="s">
        <v>215</v>
      </c>
      <c r="L325" t="s">
        <v>216</v>
      </c>
      <c r="M325" t="s">
        <v>217</v>
      </c>
    </row>
    <row r="326" spans="1:13" x14ac:dyDescent="0.2">
      <c r="A326" s="2" t="s">
        <v>243</v>
      </c>
      <c r="B326" t="s">
        <v>244</v>
      </c>
      <c r="C326">
        <v>1004198007</v>
      </c>
      <c r="D326">
        <v>315</v>
      </c>
      <c r="E326" t="s">
        <v>197</v>
      </c>
      <c r="F326">
        <v>75.281432499999994</v>
      </c>
      <c r="G326" t="s">
        <v>184</v>
      </c>
      <c r="I326" t="s">
        <v>57</v>
      </c>
      <c r="J326" t="s">
        <v>214</v>
      </c>
      <c r="K326" t="s">
        <v>215</v>
      </c>
      <c r="L326" t="s">
        <v>216</v>
      </c>
      <c r="M326" t="s">
        <v>217</v>
      </c>
    </row>
    <row r="327" spans="1:13" x14ac:dyDescent="0.2">
      <c r="A327" s="2" t="s">
        <v>243</v>
      </c>
      <c r="B327" t="s">
        <v>244</v>
      </c>
      <c r="C327">
        <v>1004198007</v>
      </c>
      <c r="D327">
        <v>315</v>
      </c>
      <c r="E327" t="s">
        <v>198</v>
      </c>
      <c r="F327">
        <v>37.787246319074299</v>
      </c>
      <c r="G327" t="s">
        <v>184</v>
      </c>
      <c r="I327" t="s">
        <v>57</v>
      </c>
      <c r="J327" t="s">
        <v>214</v>
      </c>
      <c r="K327" t="s">
        <v>215</v>
      </c>
      <c r="L327" t="s">
        <v>216</v>
      </c>
      <c r="M327" t="s">
        <v>217</v>
      </c>
    </row>
    <row r="328" spans="1:13" x14ac:dyDescent="0.2">
      <c r="A328" s="2" t="s">
        <v>243</v>
      </c>
      <c r="B328" t="s">
        <v>244</v>
      </c>
      <c r="C328">
        <v>1004198007</v>
      </c>
      <c r="D328">
        <v>315</v>
      </c>
      <c r="E328" t="s">
        <v>109</v>
      </c>
      <c r="F328">
        <v>606.10277777777799</v>
      </c>
      <c r="G328" t="s">
        <v>184</v>
      </c>
      <c r="I328" t="s">
        <v>57</v>
      </c>
      <c r="J328" t="s">
        <v>214</v>
      </c>
      <c r="K328" t="s">
        <v>215</v>
      </c>
      <c r="L328" t="s">
        <v>216</v>
      </c>
      <c r="M328" t="s">
        <v>217</v>
      </c>
    </row>
    <row r="329" spans="1:13" x14ac:dyDescent="0.2">
      <c r="A329" s="2" t="s">
        <v>243</v>
      </c>
      <c r="B329" t="s">
        <v>244</v>
      </c>
      <c r="C329">
        <v>1004198007</v>
      </c>
      <c r="D329">
        <v>315</v>
      </c>
      <c r="E329" t="s">
        <v>199</v>
      </c>
      <c r="F329">
        <v>609.80000472222196</v>
      </c>
      <c r="G329" t="s">
        <v>184</v>
      </c>
      <c r="I329" t="s">
        <v>57</v>
      </c>
      <c r="J329" t="s">
        <v>214</v>
      </c>
      <c r="K329" t="s">
        <v>215</v>
      </c>
      <c r="L329" t="s">
        <v>216</v>
      </c>
      <c r="M329" t="s">
        <v>217</v>
      </c>
    </row>
    <row r="330" spans="1:13" x14ac:dyDescent="0.2">
      <c r="A330" s="2" t="s">
        <v>243</v>
      </c>
      <c r="B330" t="s">
        <v>244</v>
      </c>
      <c r="C330">
        <v>1004198007</v>
      </c>
      <c r="D330">
        <v>315</v>
      </c>
      <c r="E330" t="s">
        <v>8</v>
      </c>
      <c r="F330">
        <v>88.694999999999993</v>
      </c>
      <c r="G330" t="s">
        <v>184</v>
      </c>
      <c r="I330" t="s">
        <v>57</v>
      </c>
      <c r="J330" t="s">
        <v>214</v>
      </c>
      <c r="K330" t="s">
        <v>215</v>
      </c>
      <c r="L330" t="s">
        <v>216</v>
      </c>
      <c r="M330" t="s">
        <v>217</v>
      </c>
    </row>
    <row r="331" spans="1:13" x14ac:dyDescent="0.2">
      <c r="A331" s="2" t="s">
        <v>243</v>
      </c>
      <c r="B331" t="s">
        <v>244</v>
      </c>
      <c r="C331">
        <v>1004198007</v>
      </c>
      <c r="D331">
        <v>315</v>
      </c>
      <c r="E331" t="s">
        <v>200</v>
      </c>
      <c r="F331">
        <v>89.236039500000004</v>
      </c>
      <c r="G331" t="s">
        <v>184</v>
      </c>
      <c r="I331" t="s">
        <v>57</v>
      </c>
      <c r="J331" t="s">
        <v>214</v>
      </c>
      <c r="K331" t="s">
        <v>215</v>
      </c>
      <c r="L331" t="s">
        <v>216</v>
      </c>
      <c r="M331" t="s">
        <v>217</v>
      </c>
    </row>
    <row r="332" spans="1:13" x14ac:dyDescent="0.2">
      <c r="A332" s="2" t="s">
        <v>243</v>
      </c>
      <c r="B332" t="s">
        <v>244</v>
      </c>
      <c r="C332">
        <v>1004198007</v>
      </c>
      <c r="D332">
        <v>315</v>
      </c>
      <c r="E332" t="s">
        <v>201</v>
      </c>
      <c r="F332">
        <v>7993.5</v>
      </c>
      <c r="G332" t="s">
        <v>184</v>
      </c>
      <c r="I332" t="s">
        <v>57</v>
      </c>
      <c r="J332" t="s">
        <v>214</v>
      </c>
      <c r="K332" t="s">
        <v>215</v>
      </c>
      <c r="L332" t="s">
        <v>216</v>
      </c>
      <c r="M332" t="s">
        <v>217</v>
      </c>
    </row>
    <row r="333" spans="1:13" x14ac:dyDescent="0.2">
      <c r="A333" s="2" t="s">
        <v>243</v>
      </c>
      <c r="B333" t="s">
        <v>244</v>
      </c>
      <c r="C333">
        <v>1004198007</v>
      </c>
      <c r="D333">
        <v>315</v>
      </c>
      <c r="E333" t="s">
        <v>202</v>
      </c>
      <c r="F333">
        <v>8042.2603499999996</v>
      </c>
      <c r="G333" t="s">
        <v>184</v>
      </c>
      <c r="I333" t="s">
        <v>57</v>
      </c>
      <c r="J333" t="s">
        <v>214</v>
      </c>
      <c r="K333" t="s">
        <v>215</v>
      </c>
      <c r="L333" t="s">
        <v>216</v>
      </c>
      <c r="M333" t="s">
        <v>217</v>
      </c>
    </row>
    <row r="334" spans="1:13" x14ac:dyDescent="0.2">
      <c r="A334" s="2" t="s">
        <v>245</v>
      </c>
      <c r="B334" t="s">
        <v>246</v>
      </c>
      <c r="C334">
        <v>1005040007</v>
      </c>
      <c r="D334">
        <v>2200</v>
      </c>
      <c r="E334" t="s">
        <v>107</v>
      </c>
      <c r="F334">
        <v>597.505</v>
      </c>
      <c r="G334" t="s">
        <v>184</v>
      </c>
      <c r="I334" t="s">
        <v>57</v>
      </c>
      <c r="J334" t="s">
        <v>214</v>
      </c>
      <c r="K334" t="s">
        <v>215</v>
      </c>
      <c r="L334" t="s">
        <v>216</v>
      </c>
      <c r="M334" t="s">
        <v>217</v>
      </c>
    </row>
    <row r="335" spans="1:13" x14ac:dyDescent="0.2">
      <c r="A335" s="2" t="s">
        <v>245</v>
      </c>
      <c r="B335" t="s">
        <v>246</v>
      </c>
      <c r="C335">
        <v>1005040007</v>
      </c>
      <c r="D335">
        <v>2200</v>
      </c>
      <c r="E335" t="s">
        <v>182</v>
      </c>
      <c r="F335">
        <v>589.02042900000004</v>
      </c>
      <c r="G335" t="s">
        <v>184</v>
      </c>
      <c r="I335" t="s">
        <v>57</v>
      </c>
      <c r="J335" t="s">
        <v>214</v>
      </c>
      <c r="K335" t="s">
        <v>215</v>
      </c>
      <c r="L335" t="s">
        <v>216</v>
      </c>
      <c r="M335" t="s">
        <v>217</v>
      </c>
    </row>
    <row r="336" spans="1:13" x14ac:dyDescent="0.2">
      <c r="A336" s="2" t="s">
        <v>245</v>
      </c>
      <c r="B336" t="s">
        <v>246</v>
      </c>
      <c r="C336">
        <v>1005040007</v>
      </c>
      <c r="D336">
        <v>2200</v>
      </c>
      <c r="E336" t="s">
        <v>183</v>
      </c>
      <c r="F336">
        <v>3201.05</v>
      </c>
      <c r="G336" t="s">
        <v>184</v>
      </c>
      <c r="I336" t="s">
        <v>57</v>
      </c>
      <c r="J336" t="s">
        <v>214</v>
      </c>
      <c r="K336" t="s">
        <v>215</v>
      </c>
      <c r="L336" t="s">
        <v>216</v>
      </c>
      <c r="M336" t="s">
        <v>217</v>
      </c>
    </row>
    <row r="337" spans="1:13" x14ac:dyDescent="0.2">
      <c r="A337" s="2" t="s">
        <v>245</v>
      </c>
      <c r="B337" t="s">
        <v>246</v>
      </c>
      <c r="C337">
        <v>1005040007</v>
      </c>
      <c r="D337">
        <v>2200</v>
      </c>
      <c r="E337" t="s">
        <v>185</v>
      </c>
      <c r="F337">
        <v>3155.5950899999998</v>
      </c>
      <c r="G337" t="s">
        <v>184</v>
      </c>
      <c r="I337" t="s">
        <v>57</v>
      </c>
      <c r="J337" t="s">
        <v>214</v>
      </c>
      <c r="K337" t="s">
        <v>215</v>
      </c>
      <c r="L337" t="s">
        <v>216</v>
      </c>
      <c r="M337" t="s">
        <v>217</v>
      </c>
    </row>
    <row r="338" spans="1:13" x14ac:dyDescent="0.2">
      <c r="A338" s="2" t="s">
        <v>245</v>
      </c>
      <c r="B338" t="s">
        <v>246</v>
      </c>
      <c r="C338">
        <v>1005040007</v>
      </c>
      <c r="D338">
        <v>2200</v>
      </c>
      <c r="E338" t="s">
        <v>186</v>
      </c>
      <c r="F338">
        <v>1939.9749999999999</v>
      </c>
      <c r="G338" t="s">
        <v>184</v>
      </c>
      <c r="I338" t="s">
        <v>57</v>
      </c>
      <c r="J338" t="s">
        <v>214</v>
      </c>
      <c r="K338" t="s">
        <v>215</v>
      </c>
      <c r="L338" t="s">
        <v>216</v>
      </c>
      <c r="M338" t="s">
        <v>217</v>
      </c>
    </row>
    <row r="339" spans="1:13" x14ac:dyDescent="0.2">
      <c r="A339" s="2" t="s">
        <v>245</v>
      </c>
      <c r="B339" t="s">
        <v>246</v>
      </c>
      <c r="C339">
        <v>1005040007</v>
      </c>
      <c r="D339">
        <v>2200</v>
      </c>
      <c r="E339" t="s">
        <v>187</v>
      </c>
      <c r="F339">
        <v>1912.427355</v>
      </c>
      <c r="G339" t="s">
        <v>184</v>
      </c>
      <c r="I339" t="s">
        <v>57</v>
      </c>
      <c r="J339" t="s">
        <v>214</v>
      </c>
      <c r="K339" t="s">
        <v>215</v>
      </c>
      <c r="L339" t="s">
        <v>216</v>
      </c>
      <c r="M339" t="s">
        <v>217</v>
      </c>
    </row>
    <row r="340" spans="1:13" x14ac:dyDescent="0.2">
      <c r="A340" s="2" t="s">
        <v>245</v>
      </c>
      <c r="B340" t="s">
        <v>246</v>
      </c>
      <c r="C340">
        <v>1005040007</v>
      </c>
      <c r="D340">
        <v>2200</v>
      </c>
      <c r="E340" t="s">
        <v>188</v>
      </c>
      <c r="F340">
        <v>2152.4050000000002</v>
      </c>
      <c r="G340" t="s">
        <v>184</v>
      </c>
      <c r="I340" t="s">
        <v>57</v>
      </c>
      <c r="J340" t="s">
        <v>214</v>
      </c>
      <c r="K340" t="s">
        <v>215</v>
      </c>
      <c r="L340" t="s">
        <v>216</v>
      </c>
      <c r="M340" t="s">
        <v>217</v>
      </c>
    </row>
    <row r="341" spans="1:13" x14ac:dyDescent="0.2">
      <c r="A341" s="2" t="s">
        <v>245</v>
      </c>
      <c r="B341" t="s">
        <v>246</v>
      </c>
      <c r="C341">
        <v>1005040007</v>
      </c>
      <c r="D341">
        <v>2200</v>
      </c>
      <c r="E341" t="s">
        <v>189</v>
      </c>
      <c r="F341">
        <v>2121.8408490000002</v>
      </c>
      <c r="G341" t="s">
        <v>184</v>
      </c>
      <c r="I341" t="s">
        <v>57</v>
      </c>
      <c r="J341" t="s">
        <v>214</v>
      </c>
      <c r="K341" t="s">
        <v>215</v>
      </c>
      <c r="L341" t="s">
        <v>216</v>
      </c>
      <c r="M341" t="s">
        <v>217</v>
      </c>
    </row>
    <row r="342" spans="1:13" x14ac:dyDescent="0.2">
      <c r="A342" s="2" t="s">
        <v>245</v>
      </c>
      <c r="B342" t="s">
        <v>246</v>
      </c>
      <c r="C342">
        <v>1005040007</v>
      </c>
      <c r="D342">
        <v>2200</v>
      </c>
      <c r="E342" t="s">
        <v>190</v>
      </c>
      <c r="F342">
        <v>670.14</v>
      </c>
      <c r="G342" t="s">
        <v>184</v>
      </c>
      <c r="I342" t="s">
        <v>57</v>
      </c>
      <c r="J342" t="s">
        <v>214</v>
      </c>
      <c r="K342" t="s">
        <v>215</v>
      </c>
      <c r="L342" t="s">
        <v>216</v>
      </c>
      <c r="M342" t="s">
        <v>217</v>
      </c>
    </row>
    <row r="343" spans="1:13" x14ac:dyDescent="0.2">
      <c r="A343" s="2" t="s">
        <v>245</v>
      </c>
      <c r="B343" t="s">
        <v>246</v>
      </c>
      <c r="C343">
        <v>1005040007</v>
      </c>
      <c r="D343">
        <v>2200</v>
      </c>
      <c r="E343" t="s">
        <v>191</v>
      </c>
      <c r="F343">
        <v>660.62401199999999</v>
      </c>
      <c r="G343" t="s">
        <v>184</v>
      </c>
      <c r="I343" t="s">
        <v>57</v>
      </c>
      <c r="J343" t="s">
        <v>214</v>
      </c>
      <c r="K343" t="s">
        <v>215</v>
      </c>
      <c r="L343" t="s">
        <v>216</v>
      </c>
      <c r="M343" t="s">
        <v>217</v>
      </c>
    </row>
    <row r="344" spans="1:13" x14ac:dyDescent="0.2">
      <c r="A344" s="2" t="s">
        <v>245</v>
      </c>
      <c r="B344" t="s">
        <v>246</v>
      </c>
      <c r="C344">
        <v>1005040007</v>
      </c>
      <c r="D344">
        <v>2200</v>
      </c>
      <c r="E344" t="s">
        <v>192</v>
      </c>
      <c r="F344">
        <v>527.42499999999995</v>
      </c>
      <c r="G344" t="s">
        <v>184</v>
      </c>
      <c r="I344" t="s">
        <v>57</v>
      </c>
      <c r="J344" t="s">
        <v>214</v>
      </c>
      <c r="K344" t="s">
        <v>215</v>
      </c>
      <c r="L344" t="s">
        <v>216</v>
      </c>
      <c r="M344" t="s">
        <v>217</v>
      </c>
    </row>
    <row r="345" spans="1:13" x14ac:dyDescent="0.2">
      <c r="A345" s="2" t="s">
        <v>245</v>
      </c>
      <c r="B345" t="s">
        <v>246</v>
      </c>
      <c r="C345">
        <v>1005040007</v>
      </c>
      <c r="D345">
        <v>2200</v>
      </c>
      <c r="E345" t="s">
        <v>193</v>
      </c>
      <c r="F345">
        <v>519.935565</v>
      </c>
      <c r="G345" t="s">
        <v>184</v>
      </c>
      <c r="I345" t="s">
        <v>57</v>
      </c>
      <c r="J345" t="s">
        <v>214</v>
      </c>
      <c r="K345" t="s">
        <v>215</v>
      </c>
      <c r="L345" t="s">
        <v>216</v>
      </c>
      <c r="M345" t="s">
        <v>217</v>
      </c>
    </row>
    <row r="346" spans="1:13" x14ac:dyDescent="0.2">
      <c r="A346" s="2" t="s">
        <v>245</v>
      </c>
      <c r="B346" t="s">
        <v>246</v>
      </c>
      <c r="C346">
        <v>1005040007</v>
      </c>
      <c r="D346">
        <v>2200</v>
      </c>
      <c r="E346" t="s">
        <v>108</v>
      </c>
      <c r="F346">
        <v>1624.37081346424</v>
      </c>
      <c r="G346" t="s">
        <v>184</v>
      </c>
      <c r="I346" t="s">
        <v>57</v>
      </c>
      <c r="J346" t="s">
        <v>214</v>
      </c>
      <c r="K346" t="s">
        <v>215</v>
      </c>
      <c r="L346" t="s">
        <v>216</v>
      </c>
      <c r="M346" t="s">
        <v>217</v>
      </c>
    </row>
    <row r="347" spans="1:13" x14ac:dyDescent="0.2">
      <c r="A347" s="2" t="s">
        <v>245</v>
      </c>
      <c r="B347" t="s">
        <v>246</v>
      </c>
      <c r="C347">
        <v>1005040007</v>
      </c>
      <c r="D347">
        <v>2200</v>
      </c>
      <c r="E347" t="s">
        <v>194</v>
      </c>
      <c r="F347">
        <v>74.094999999999999</v>
      </c>
      <c r="G347" t="s">
        <v>184</v>
      </c>
      <c r="I347" t="s">
        <v>57</v>
      </c>
      <c r="J347" t="s">
        <v>214</v>
      </c>
      <c r="K347" t="s">
        <v>215</v>
      </c>
      <c r="L347" t="s">
        <v>216</v>
      </c>
      <c r="M347" t="s">
        <v>217</v>
      </c>
    </row>
    <row r="348" spans="1:13" x14ac:dyDescent="0.2">
      <c r="A348" s="2" t="s">
        <v>245</v>
      </c>
      <c r="B348" t="s">
        <v>246</v>
      </c>
      <c r="C348">
        <v>1005040007</v>
      </c>
      <c r="D348">
        <v>2200</v>
      </c>
      <c r="E348" t="s">
        <v>195</v>
      </c>
      <c r="F348">
        <v>73.042850999999999</v>
      </c>
      <c r="G348" t="s">
        <v>184</v>
      </c>
      <c r="I348" t="s">
        <v>57</v>
      </c>
      <c r="J348" t="s">
        <v>214</v>
      </c>
      <c r="K348" t="s">
        <v>215</v>
      </c>
      <c r="L348" t="s">
        <v>216</v>
      </c>
      <c r="M348" t="s">
        <v>217</v>
      </c>
    </row>
    <row r="349" spans="1:13" x14ac:dyDescent="0.2">
      <c r="A349" s="2" t="s">
        <v>245</v>
      </c>
      <c r="B349" t="s">
        <v>246</v>
      </c>
      <c r="C349">
        <v>1005040007</v>
      </c>
      <c r="D349">
        <v>2200</v>
      </c>
      <c r="E349" t="s">
        <v>196</v>
      </c>
      <c r="F349">
        <v>7093.7749999999996</v>
      </c>
      <c r="G349" t="s">
        <v>184</v>
      </c>
      <c r="I349" t="s">
        <v>57</v>
      </c>
      <c r="J349" t="s">
        <v>214</v>
      </c>
      <c r="K349" t="s">
        <v>215</v>
      </c>
      <c r="L349" t="s">
        <v>216</v>
      </c>
      <c r="M349" t="s">
        <v>217</v>
      </c>
    </row>
    <row r="350" spans="1:13" x14ac:dyDescent="0.2">
      <c r="A350" s="2" t="s">
        <v>245</v>
      </c>
      <c r="B350" t="s">
        <v>246</v>
      </c>
      <c r="C350">
        <v>1005040007</v>
      </c>
      <c r="D350">
        <v>2200</v>
      </c>
      <c r="E350" t="s">
        <v>197</v>
      </c>
      <c r="F350">
        <v>6993.0433949999997</v>
      </c>
      <c r="G350" t="s">
        <v>184</v>
      </c>
      <c r="I350" t="s">
        <v>57</v>
      </c>
      <c r="J350" t="s">
        <v>214</v>
      </c>
      <c r="K350" t="s">
        <v>215</v>
      </c>
      <c r="L350" t="s">
        <v>216</v>
      </c>
      <c r="M350" t="s">
        <v>217</v>
      </c>
    </row>
    <row r="351" spans="1:13" x14ac:dyDescent="0.2">
      <c r="A351" s="2" t="s">
        <v>245</v>
      </c>
      <c r="B351" t="s">
        <v>246</v>
      </c>
      <c r="C351">
        <v>1005040007</v>
      </c>
      <c r="D351">
        <v>2200</v>
      </c>
      <c r="E351" t="s">
        <v>198</v>
      </c>
      <c r="F351">
        <v>1601.30474791304</v>
      </c>
      <c r="G351" t="s">
        <v>184</v>
      </c>
      <c r="I351" t="s">
        <v>57</v>
      </c>
      <c r="J351" t="s">
        <v>214</v>
      </c>
      <c r="K351" t="s">
        <v>215</v>
      </c>
      <c r="L351" t="s">
        <v>216</v>
      </c>
      <c r="M351" t="s">
        <v>217</v>
      </c>
    </row>
    <row r="352" spans="1:13" x14ac:dyDescent="0.2">
      <c r="A352" s="2" t="s">
        <v>245</v>
      </c>
      <c r="B352" t="s">
        <v>246</v>
      </c>
      <c r="C352">
        <v>1005040007</v>
      </c>
      <c r="D352">
        <v>2200</v>
      </c>
      <c r="E352" t="s">
        <v>109</v>
      </c>
      <c r="F352">
        <v>527.42499999999995</v>
      </c>
      <c r="G352" t="s">
        <v>184</v>
      </c>
      <c r="I352" t="s">
        <v>57</v>
      </c>
      <c r="J352" t="s">
        <v>214</v>
      </c>
      <c r="K352" t="s">
        <v>215</v>
      </c>
      <c r="L352" t="s">
        <v>216</v>
      </c>
      <c r="M352" t="s">
        <v>217</v>
      </c>
    </row>
    <row r="353" spans="1:13" x14ac:dyDescent="0.2">
      <c r="A353" s="2" t="s">
        <v>245</v>
      </c>
      <c r="B353" t="s">
        <v>246</v>
      </c>
      <c r="C353">
        <v>1005040007</v>
      </c>
      <c r="D353">
        <v>2200</v>
      </c>
      <c r="E353" t="s">
        <v>199</v>
      </c>
      <c r="F353">
        <v>519.935565</v>
      </c>
      <c r="G353" t="s">
        <v>184</v>
      </c>
      <c r="I353" t="s">
        <v>57</v>
      </c>
      <c r="J353" t="s">
        <v>214</v>
      </c>
      <c r="K353" t="s">
        <v>215</v>
      </c>
      <c r="L353" t="s">
        <v>216</v>
      </c>
      <c r="M353" t="s">
        <v>217</v>
      </c>
    </row>
    <row r="354" spans="1:13" x14ac:dyDescent="0.2">
      <c r="A354" s="2" t="s">
        <v>245</v>
      </c>
      <c r="B354" t="s">
        <v>246</v>
      </c>
      <c r="C354">
        <v>1005040007</v>
      </c>
      <c r="D354">
        <v>2200</v>
      </c>
      <c r="E354" t="s">
        <v>8</v>
      </c>
      <c r="F354">
        <v>235.06</v>
      </c>
      <c r="G354" t="s">
        <v>184</v>
      </c>
      <c r="I354" t="s">
        <v>57</v>
      </c>
      <c r="J354" t="s">
        <v>214</v>
      </c>
      <c r="K354" t="s">
        <v>215</v>
      </c>
      <c r="L354" t="s">
        <v>216</v>
      </c>
      <c r="M354" t="s">
        <v>217</v>
      </c>
    </row>
    <row r="355" spans="1:13" x14ac:dyDescent="0.2">
      <c r="A355" s="2" t="s">
        <v>245</v>
      </c>
      <c r="B355" t="s">
        <v>246</v>
      </c>
      <c r="C355">
        <v>1005040007</v>
      </c>
      <c r="D355">
        <v>2200</v>
      </c>
      <c r="E355" t="s">
        <v>200</v>
      </c>
      <c r="F355">
        <v>231.722148</v>
      </c>
      <c r="G355" t="s">
        <v>184</v>
      </c>
      <c r="I355" t="s">
        <v>57</v>
      </c>
      <c r="J355" t="s">
        <v>214</v>
      </c>
      <c r="K355" t="s">
        <v>215</v>
      </c>
      <c r="L355" t="s">
        <v>216</v>
      </c>
      <c r="M355" t="s">
        <v>217</v>
      </c>
    </row>
    <row r="356" spans="1:13" x14ac:dyDescent="0.2">
      <c r="A356" s="2" t="s">
        <v>245</v>
      </c>
      <c r="B356" t="s">
        <v>246</v>
      </c>
      <c r="C356">
        <v>1005040007</v>
      </c>
      <c r="D356">
        <v>2200</v>
      </c>
      <c r="E356" t="s">
        <v>201</v>
      </c>
      <c r="F356">
        <v>66659.95</v>
      </c>
      <c r="G356" t="s">
        <v>184</v>
      </c>
      <c r="I356" t="s">
        <v>57</v>
      </c>
      <c r="J356" t="s">
        <v>214</v>
      </c>
      <c r="K356" t="s">
        <v>215</v>
      </c>
      <c r="L356" t="s">
        <v>216</v>
      </c>
      <c r="M356" t="s">
        <v>217</v>
      </c>
    </row>
    <row r="357" spans="1:13" x14ac:dyDescent="0.2">
      <c r="A357" s="2" t="s">
        <v>245</v>
      </c>
      <c r="B357" t="s">
        <v>246</v>
      </c>
      <c r="C357">
        <v>1005040007</v>
      </c>
      <c r="D357">
        <v>2200</v>
      </c>
      <c r="E357" t="s">
        <v>202</v>
      </c>
      <c r="F357">
        <v>65713.378710000005</v>
      </c>
      <c r="G357" t="s">
        <v>184</v>
      </c>
      <c r="I357" t="s">
        <v>57</v>
      </c>
      <c r="J357" t="s">
        <v>214</v>
      </c>
      <c r="K357" t="s">
        <v>215</v>
      </c>
      <c r="L357" t="s">
        <v>216</v>
      </c>
      <c r="M357" t="s">
        <v>217</v>
      </c>
    </row>
    <row r="358" spans="1:13" x14ac:dyDescent="0.2">
      <c r="A358" s="2" t="s">
        <v>247</v>
      </c>
      <c r="B358" t="s">
        <v>248</v>
      </c>
      <c r="C358">
        <v>1005163001</v>
      </c>
      <c r="D358">
        <v>750</v>
      </c>
      <c r="E358" t="s">
        <v>107</v>
      </c>
      <c r="F358">
        <v>174.83500000000001</v>
      </c>
      <c r="G358" t="s">
        <v>184</v>
      </c>
      <c r="I358" t="s">
        <v>57</v>
      </c>
      <c r="J358" t="s">
        <v>214</v>
      </c>
      <c r="K358" t="s">
        <v>215</v>
      </c>
      <c r="L358" t="s">
        <v>216</v>
      </c>
      <c r="M358" t="s">
        <v>217</v>
      </c>
    </row>
    <row r="359" spans="1:13" x14ac:dyDescent="0.2">
      <c r="A359" s="2" t="s">
        <v>247</v>
      </c>
      <c r="B359" t="s">
        <v>248</v>
      </c>
      <c r="C359">
        <v>1005163001</v>
      </c>
      <c r="D359">
        <v>750</v>
      </c>
      <c r="E359" t="s">
        <v>182</v>
      </c>
      <c r="F359">
        <v>172.35234299999999</v>
      </c>
      <c r="G359" t="s">
        <v>184</v>
      </c>
      <c r="I359" t="s">
        <v>57</v>
      </c>
      <c r="J359" t="s">
        <v>214</v>
      </c>
      <c r="K359" t="s">
        <v>215</v>
      </c>
      <c r="L359" t="s">
        <v>216</v>
      </c>
      <c r="M359" t="s">
        <v>217</v>
      </c>
    </row>
    <row r="360" spans="1:13" x14ac:dyDescent="0.2">
      <c r="A360" s="2" t="s">
        <v>247</v>
      </c>
      <c r="B360" t="s">
        <v>248</v>
      </c>
      <c r="C360">
        <v>1005163001</v>
      </c>
      <c r="D360">
        <v>750</v>
      </c>
      <c r="E360" t="s">
        <v>183</v>
      </c>
      <c r="F360">
        <v>1029.3</v>
      </c>
      <c r="G360" t="s">
        <v>184</v>
      </c>
      <c r="I360" t="s">
        <v>57</v>
      </c>
      <c r="J360" t="s">
        <v>214</v>
      </c>
      <c r="K360" t="s">
        <v>215</v>
      </c>
      <c r="L360" t="s">
        <v>216</v>
      </c>
      <c r="M360" t="s">
        <v>217</v>
      </c>
    </row>
    <row r="361" spans="1:13" x14ac:dyDescent="0.2">
      <c r="A361" s="2" t="s">
        <v>247</v>
      </c>
      <c r="B361" t="s">
        <v>248</v>
      </c>
      <c r="C361">
        <v>1005163001</v>
      </c>
      <c r="D361">
        <v>750</v>
      </c>
      <c r="E361" t="s">
        <v>185</v>
      </c>
      <c r="F361">
        <v>1014.68394</v>
      </c>
      <c r="G361" t="s">
        <v>184</v>
      </c>
      <c r="I361" t="s">
        <v>57</v>
      </c>
      <c r="J361" t="s">
        <v>214</v>
      </c>
      <c r="K361" t="s">
        <v>215</v>
      </c>
      <c r="L361" t="s">
        <v>216</v>
      </c>
      <c r="M361" t="s">
        <v>217</v>
      </c>
    </row>
    <row r="362" spans="1:13" x14ac:dyDescent="0.2">
      <c r="A362" s="2" t="s">
        <v>247</v>
      </c>
      <c r="B362" t="s">
        <v>248</v>
      </c>
      <c r="C362">
        <v>1005163001</v>
      </c>
      <c r="D362">
        <v>750</v>
      </c>
      <c r="E362" t="s">
        <v>186</v>
      </c>
      <c r="F362">
        <v>319.01</v>
      </c>
      <c r="G362" t="s">
        <v>184</v>
      </c>
      <c r="I362" t="s">
        <v>57</v>
      </c>
      <c r="J362" t="s">
        <v>214</v>
      </c>
      <c r="K362" t="s">
        <v>215</v>
      </c>
      <c r="L362" t="s">
        <v>216</v>
      </c>
      <c r="M362" t="s">
        <v>217</v>
      </c>
    </row>
    <row r="363" spans="1:13" x14ac:dyDescent="0.2">
      <c r="A363" s="2" t="s">
        <v>247</v>
      </c>
      <c r="B363" t="s">
        <v>248</v>
      </c>
      <c r="C363">
        <v>1005163001</v>
      </c>
      <c r="D363">
        <v>750</v>
      </c>
      <c r="E363" t="s">
        <v>187</v>
      </c>
      <c r="F363">
        <v>314.48005799999999</v>
      </c>
      <c r="G363" t="s">
        <v>184</v>
      </c>
      <c r="I363" t="s">
        <v>57</v>
      </c>
      <c r="J363" t="s">
        <v>214</v>
      </c>
      <c r="K363" t="s">
        <v>215</v>
      </c>
      <c r="L363" t="s">
        <v>216</v>
      </c>
      <c r="M363" t="s">
        <v>217</v>
      </c>
    </row>
    <row r="364" spans="1:13" x14ac:dyDescent="0.2">
      <c r="A364" s="2" t="s">
        <v>247</v>
      </c>
      <c r="B364" t="s">
        <v>248</v>
      </c>
      <c r="C364">
        <v>1005163001</v>
      </c>
      <c r="D364">
        <v>750</v>
      </c>
      <c r="E364" t="s">
        <v>188</v>
      </c>
      <c r="F364">
        <v>536.37133941093998</v>
      </c>
      <c r="G364" t="s">
        <v>184</v>
      </c>
      <c r="I364" t="s">
        <v>57</v>
      </c>
      <c r="J364" t="s">
        <v>214</v>
      </c>
      <c r="K364" t="s">
        <v>215</v>
      </c>
      <c r="L364" t="s">
        <v>216</v>
      </c>
      <c r="M364" t="s">
        <v>217</v>
      </c>
    </row>
    <row r="365" spans="1:13" x14ac:dyDescent="0.2">
      <c r="A365" s="2" t="s">
        <v>247</v>
      </c>
      <c r="B365" t="s">
        <v>248</v>
      </c>
      <c r="C365">
        <v>1005163001</v>
      </c>
      <c r="D365">
        <v>750</v>
      </c>
      <c r="E365" t="s">
        <v>189</v>
      </c>
      <c r="F365">
        <v>528.75486639130395</v>
      </c>
      <c r="G365" t="s">
        <v>184</v>
      </c>
      <c r="I365" t="s">
        <v>57</v>
      </c>
      <c r="J365" t="s">
        <v>214</v>
      </c>
      <c r="K365" t="s">
        <v>215</v>
      </c>
      <c r="L365" t="s">
        <v>216</v>
      </c>
      <c r="M365" t="s">
        <v>217</v>
      </c>
    </row>
    <row r="366" spans="1:13" x14ac:dyDescent="0.2">
      <c r="A366" s="2" t="s">
        <v>247</v>
      </c>
      <c r="B366" t="s">
        <v>248</v>
      </c>
      <c r="C366">
        <v>1005163001</v>
      </c>
      <c r="D366">
        <v>750</v>
      </c>
      <c r="E366" t="s">
        <v>190</v>
      </c>
      <c r="F366">
        <v>434.35</v>
      </c>
      <c r="G366" t="s">
        <v>184</v>
      </c>
      <c r="I366" t="s">
        <v>57</v>
      </c>
      <c r="J366" t="s">
        <v>214</v>
      </c>
      <c r="K366" t="s">
        <v>215</v>
      </c>
      <c r="L366" t="s">
        <v>216</v>
      </c>
      <c r="M366" t="s">
        <v>217</v>
      </c>
    </row>
    <row r="367" spans="1:13" x14ac:dyDescent="0.2">
      <c r="A367" s="2" t="s">
        <v>247</v>
      </c>
      <c r="B367" t="s">
        <v>248</v>
      </c>
      <c r="C367">
        <v>1005163001</v>
      </c>
      <c r="D367">
        <v>750</v>
      </c>
      <c r="E367" t="s">
        <v>191</v>
      </c>
      <c r="F367">
        <v>428.18223</v>
      </c>
      <c r="G367" t="s">
        <v>184</v>
      </c>
      <c r="I367" t="s">
        <v>57</v>
      </c>
      <c r="J367" t="s">
        <v>214</v>
      </c>
      <c r="K367" t="s">
        <v>215</v>
      </c>
      <c r="L367" t="s">
        <v>216</v>
      </c>
      <c r="M367" t="s">
        <v>217</v>
      </c>
    </row>
    <row r="368" spans="1:13" x14ac:dyDescent="0.2">
      <c r="A368" s="2" t="s">
        <v>247</v>
      </c>
      <c r="B368" t="s">
        <v>248</v>
      </c>
      <c r="C368">
        <v>1005163001</v>
      </c>
      <c r="D368">
        <v>750</v>
      </c>
      <c r="E368" t="s">
        <v>192</v>
      </c>
      <c r="F368">
        <v>398.21499999999997</v>
      </c>
      <c r="G368" t="s">
        <v>184</v>
      </c>
      <c r="I368" t="s">
        <v>57</v>
      </c>
      <c r="J368" t="s">
        <v>214</v>
      </c>
      <c r="K368" t="s">
        <v>215</v>
      </c>
      <c r="L368" t="s">
        <v>216</v>
      </c>
      <c r="M368" t="s">
        <v>217</v>
      </c>
    </row>
    <row r="369" spans="1:13" x14ac:dyDescent="0.2">
      <c r="A369" s="2" t="s">
        <v>247</v>
      </c>
      <c r="B369" t="s">
        <v>248</v>
      </c>
      <c r="C369">
        <v>1005163001</v>
      </c>
      <c r="D369">
        <v>750</v>
      </c>
      <c r="E369" t="s">
        <v>193</v>
      </c>
      <c r="F369">
        <v>392.56034699999998</v>
      </c>
      <c r="G369" t="s">
        <v>184</v>
      </c>
      <c r="I369" t="s">
        <v>57</v>
      </c>
      <c r="J369" t="s">
        <v>214</v>
      </c>
      <c r="K369" t="s">
        <v>215</v>
      </c>
      <c r="L369" t="s">
        <v>216</v>
      </c>
      <c r="M369" t="s">
        <v>217</v>
      </c>
    </row>
    <row r="370" spans="1:13" x14ac:dyDescent="0.2">
      <c r="A370" s="2" t="s">
        <v>247</v>
      </c>
      <c r="B370" t="s">
        <v>248</v>
      </c>
      <c r="C370">
        <v>1005163001</v>
      </c>
      <c r="D370">
        <v>750</v>
      </c>
      <c r="E370" t="s">
        <v>108</v>
      </c>
      <c r="F370">
        <v>138.15633941094001</v>
      </c>
      <c r="G370" t="s">
        <v>184</v>
      </c>
      <c r="I370" t="s">
        <v>57</v>
      </c>
      <c r="J370" t="s">
        <v>214</v>
      </c>
      <c r="K370" t="s">
        <v>215</v>
      </c>
      <c r="L370" t="s">
        <v>216</v>
      </c>
      <c r="M370" t="s">
        <v>217</v>
      </c>
    </row>
    <row r="371" spans="1:13" x14ac:dyDescent="0.2">
      <c r="A371" s="2" t="s">
        <v>247</v>
      </c>
      <c r="B371" t="s">
        <v>248</v>
      </c>
      <c r="C371">
        <v>1005163001</v>
      </c>
      <c r="D371">
        <v>750</v>
      </c>
      <c r="E371" t="s">
        <v>194</v>
      </c>
      <c r="F371">
        <v>73.73</v>
      </c>
      <c r="G371" t="s">
        <v>184</v>
      </c>
      <c r="I371" t="s">
        <v>57</v>
      </c>
      <c r="J371" t="s">
        <v>214</v>
      </c>
      <c r="K371" t="s">
        <v>215</v>
      </c>
      <c r="L371" t="s">
        <v>216</v>
      </c>
      <c r="M371" t="s">
        <v>217</v>
      </c>
    </row>
    <row r="372" spans="1:13" x14ac:dyDescent="0.2">
      <c r="A372" s="2" t="s">
        <v>247</v>
      </c>
      <c r="B372" t="s">
        <v>248</v>
      </c>
      <c r="C372">
        <v>1005163001</v>
      </c>
      <c r="D372">
        <v>750</v>
      </c>
      <c r="E372" t="s">
        <v>195</v>
      </c>
      <c r="F372">
        <v>72.683034000000006</v>
      </c>
      <c r="G372" t="s">
        <v>184</v>
      </c>
      <c r="I372" t="s">
        <v>57</v>
      </c>
      <c r="J372" t="s">
        <v>214</v>
      </c>
      <c r="K372" t="s">
        <v>215</v>
      </c>
      <c r="L372" t="s">
        <v>216</v>
      </c>
      <c r="M372" t="s">
        <v>217</v>
      </c>
    </row>
    <row r="373" spans="1:13" x14ac:dyDescent="0.2">
      <c r="A373" s="2" t="s">
        <v>247</v>
      </c>
      <c r="B373" t="s">
        <v>248</v>
      </c>
      <c r="C373">
        <v>1005163001</v>
      </c>
      <c r="D373">
        <v>750</v>
      </c>
      <c r="E373" t="s">
        <v>196</v>
      </c>
      <c r="F373">
        <v>512.46</v>
      </c>
      <c r="G373" t="s">
        <v>184</v>
      </c>
      <c r="I373" t="s">
        <v>57</v>
      </c>
      <c r="J373" t="s">
        <v>214</v>
      </c>
      <c r="K373" t="s">
        <v>215</v>
      </c>
      <c r="L373" t="s">
        <v>216</v>
      </c>
      <c r="M373" t="s">
        <v>217</v>
      </c>
    </row>
    <row r="374" spans="1:13" x14ac:dyDescent="0.2">
      <c r="A374" s="2" t="s">
        <v>247</v>
      </c>
      <c r="B374" t="s">
        <v>248</v>
      </c>
      <c r="C374">
        <v>1005163001</v>
      </c>
      <c r="D374">
        <v>750</v>
      </c>
      <c r="E374" t="s">
        <v>197</v>
      </c>
      <c r="F374">
        <v>505.18306799999999</v>
      </c>
      <c r="G374" t="s">
        <v>184</v>
      </c>
      <c r="I374" t="s">
        <v>57</v>
      </c>
      <c r="J374" t="s">
        <v>214</v>
      </c>
      <c r="K374" t="s">
        <v>215</v>
      </c>
      <c r="L374" t="s">
        <v>216</v>
      </c>
      <c r="M374" t="s">
        <v>217</v>
      </c>
    </row>
    <row r="375" spans="1:13" x14ac:dyDescent="0.2">
      <c r="A375" s="2" t="s">
        <v>247</v>
      </c>
      <c r="B375" t="s">
        <v>248</v>
      </c>
      <c r="C375">
        <v>1005163001</v>
      </c>
      <c r="D375">
        <v>750</v>
      </c>
      <c r="E375" t="s">
        <v>198</v>
      </c>
      <c r="F375">
        <v>136.194519391304</v>
      </c>
      <c r="G375" t="s">
        <v>184</v>
      </c>
      <c r="I375" t="s">
        <v>57</v>
      </c>
      <c r="J375" t="s">
        <v>214</v>
      </c>
      <c r="K375" t="s">
        <v>215</v>
      </c>
      <c r="L375" t="s">
        <v>216</v>
      </c>
      <c r="M375" t="s">
        <v>217</v>
      </c>
    </row>
    <row r="376" spans="1:13" x14ac:dyDescent="0.2">
      <c r="A376" s="2" t="s">
        <v>247</v>
      </c>
      <c r="B376" t="s">
        <v>248</v>
      </c>
      <c r="C376">
        <v>1005163001</v>
      </c>
      <c r="D376">
        <v>750</v>
      </c>
      <c r="E376" t="s">
        <v>109</v>
      </c>
      <c r="F376">
        <v>398.21499999999997</v>
      </c>
      <c r="G376" t="s">
        <v>184</v>
      </c>
      <c r="I376" t="s">
        <v>57</v>
      </c>
      <c r="J376" t="s">
        <v>214</v>
      </c>
      <c r="K376" t="s">
        <v>215</v>
      </c>
      <c r="L376" t="s">
        <v>216</v>
      </c>
      <c r="M376" t="s">
        <v>217</v>
      </c>
    </row>
    <row r="377" spans="1:13" x14ac:dyDescent="0.2">
      <c r="A377" s="2" t="s">
        <v>247</v>
      </c>
      <c r="B377" t="s">
        <v>248</v>
      </c>
      <c r="C377">
        <v>1005163001</v>
      </c>
      <c r="D377">
        <v>750</v>
      </c>
      <c r="E377" t="s">
        <v>199</v>
      </c>
      <c r="F377">
        <v>392.56034699999998</v>
      </c>
      <c r="G377" t="s">
        <v>184</v>
      </c>
      <c r="I377" t="s">
        <v>57</v>
      </c>
      <c r="J377" t="s">
        <v>214</v>
      </c>
      <c r="K377" t="s">
        <v>215</v>
      </c>
      <c r="L377" t="s">
        <v>216</v>
      </c>
      <c r="M377" t="s">
        <v>217</v>
      </c>
    </row>
    <row r="378" spans="1:13" x14ac:dyDescent="0.2">
      <c r="A378" s="2" t="s">
        <v>247</v>
      </c>
      <c r="B378" t="s">
        <v>248</v>
      </c>
      <c r="C378">
        <v>1005163001</v>
      </c>
      <c r="D378">
        <v>750</v>
      </c>
      <c r="E378" t="s">
        <v>8</v>
      </c>
      <c r="F378">
        <v>111.325</v>
      </c>
      <c r="G378" t="s">
        <v>184</v>
      </c>
      <c r="I378" t="s">
        <v>57</v>
      </c>
      <c r="J378" t="s">
        <v>214</v>
      </c>
      <c r="K378" t="s">
        <v>215</v>
      </c>
      <c r="L378" t="s">
        <v>216</v>
      </c>
      <c r="M378" t="s">
        <v>217</v>
      </c>
    </row>
    <row r="379" spans="1:13" x14ac:dyDescent="0.2">
      <c r="A379" s="2" t="s">
        <v>247</v>
      </c>
      <c r="B379" t="s">
        <v>248</v>
      </c>
      <c r="C379">
        <v>1005163001</v>
      </c>
      <c r="D379">
        <v>750</v>
      </c>
      <c r="E379" t="s">
        <v>200</v>
      </c>
      <c r="F379">
        <v>109.744185</v>
      </c>
      <c r="G379" t="s">
        <v>184</v>
      </c>
      <c r="I379" t="s">
        <v>57</v>
      </c>
      <c r="J379" t="s">
        <v>214</v>
      </c>
      <c r="K379" t="s">
        <v>215</v>
      </c>
      <c r="L379" t="s">
        <v>216</v>
      </c>
      <c r="M379" t="s">
        <v>217</v>
      </c>
    </row>
    <row r="380" spans="1:13" x14ac:dyDescent="0.2">
      <c r="A380" s="2" t="s">
        <v>247</v>
      </c>
      <c r="B380" t="s">
        <v>248</v>
      </c>
      <c r="C380">
        <v>1005163001</v>
      </c>
      <c r="D380">
        <v>750</v>
      </c>
      <c r="E380" t="s">
        <v>201</v>
      </c>
      <c r="F380">
        <v>10293</v>
      </c>
      <c r="G380" t="s">
        <v>184</v>
      </c>
      <c r="I380" t="s">
        <v>57</v>
      </c>
      <c r="J380" t="s">
        <v>214</v>
      </c>
      <c r="K380" t="s">
        <v>215</v>
      </c>
      <c r="L380" t="s">
        <v>216</v>
      </c>
      <c r="M380" t="s">
        <v>217</v>
      </c>
    </row>
    <row r="381" spans="1:13" x14ac:dyDescent="0.2">
      <c r="A381" s="2" t="s">
        <v>247</v>
      </c>
      <c r="B381" t="s">
        <v>248</v>
      </c>
      <c r="C381">
        <v>1005163001</v>
      </c>
      <c r="D381">
        <v>750</v>
      </c>
      <c r="E381" t="s">
        <v>202</v>
      </c>
      <c r="F381">
        <v>10146.839400000001</v>
      </c>
      <c r="G381" t="s">
        <v>184</v>
      </c>
      <c r="I381" t="s">
        <v>57</v>
      </c>
      <c r="J381" t="s">
        <v>214</v>
      </c>
      <c r="K381" t="s">
        <v>215</v>
      </c>
      <c r="L381" t="s">
        <v>216</v>
      </c>
      <c r="M381" t="s">
        <v>217</v>
      </c>
    </row>
    <row r="382" spans="1:13" x14ac:dyDescent="0.2">
      <c r="A382" s="2" t="s">
        <v>249</v>
      </c>
      <c r="B382" t="s">
        <v>250</v>
      </c>
      <c r="C382">
        <v>1005164008</v>
      </c>
      <c r="D382">
        <v>6400</v>
      </c>
      <c r="E382" t="s">
        <v>107</v>
      </c>
      <c r="F382">
        <v>470.48500000000001</v>
      </c>
      <c r="G382" t="s">
        <v>184</v>
      </c>
      <c r="I382" t="s">
        <v>57</v>
      </c>
      <c r="J382" t="s">
        <v>214</v>
      </c>
      <c r="K382" t="s">
        <v>215</v>
      </c>
      <c r="L382" t="s">
        <v>216</v>
      </c>
      <c r="M382" t="s">
        <v>217</v>
      </c>
    </row>
    <row r="383" spans="1:13" x14ac:dyDescent="0.2">
      <c r="A383" s="2" t="s">
        <v>249</v>
      </c>
      <c r="B383" t="s">
        <v>250</v>
      </c>
      <c r="C383">
        <v>1005164008</v>
      </c>
      <c r="D383">
        <v>6400</v>
      </c>
      <c r="E383" t="s">
        <v>182</v>
      </c>
      <c r="F383">
        <v>463.80411299999997</v>
      </c>
      <c r="G383" t="s">
        <v>184</v>
      </c>
      <c r="I383" t="s">
        <v>57</v>
      </c>
      <c r="J383" t="s">
        <v>214</v>
      </c>
      <c r="K383" t="s">
        <v>215</v>
      </c>
      <c r="L383" t="s">
        <v>216</v>
      </c>
      <c r="M383" t="s">
        <v>217</v>
      </c>
    </row>
    <row r="384" spans="1:13" x14ac:dyDescent="0.2">
      <c r="A384" s="2" t="s">
        <v>249</v>
      </c>
      <c r="B384" t="s">
        <v>250</v>
      </c>
      <c r="C384">
        <v>1005164008</v>
      </c>
      <c r="D384">
        <v>6400</v>
      </c>
      <c r="E384" t="s">
        <v>183</v>
      </c>
      <c r="F384">
        <v>3677.74</v>
      </c>
      <c r="G384" t="s">
        <v>184</v>
      </c>
      <c r="I384" t="s">
        <v>57</v>
      </c>
      <c r="J384" t="s">
        <v>214</v>
      </c>
      <c r="K384" t="s">
        <v>215</v>
      </c>
      <c r="L384" t="s">
        <v>216</v>
      </c>
      <c r="M384" t="s">
        <v>217</v>
      </c>
    </row>
    <row r="385" spans="1:13" x14ac:dyDescent="0.2">
      <c r="A385" s="2" t="s">
        <v>249</v>
      </c>
      <c r="B385" t="s">
        <v>250</v>
      </c>
      <c r="C385">
        <v>1005164008</v>
      </c>
      <c r="D385">
        <v>6400</v>
      </c>
      <c r="E385" t="s">
        <v>185</v>
      </c>
      <c r="F385">
        <v>3625.5160919999998</v>
      </c>
      <c r="G385" t="s">
        <v>184</v>
      </c>
      <c r="I385" t="s">
        <v>57</v>
      </c>
      <c r="J385" t="s">
        <v>214</v>
      </c>
      <c r="K385" t="s">
        <v>215</v>
      </c>
      <c r="L385" t="s">
        <v>216</v>
      </c>
      <c r="M385" t="s">
        <v>217</v>
      </c>
    </row>
    <row r="386" spans="1:13" x14ac:dyDescent="0.2">
      <c r="A386" s="2" t="s">
        <v>249</v>
      </c>
      <c r="B386" t="s">
        <v>250</v>
      </c>
      <c r="C386">
        <v>1005164008</v>
      </c>
      <c r="D386">
        <v>6400</v>
      </c>
      <c r="E386" t="s">
        <v>186</v>
      </c>
      <c r="F386">
        <v>823.44</v>
      </c>
      <c r="G386" t="s">
        <v>184</v>
      </c>
      <c r="I386" t="s">
        <v>57</v>
      </c>
      <c r="J386" t="s">
        <v>214</v>
      </c>
      <c r="K386" t="s">
        <v>215</v>
      </c>
      <c r="L386" t="s">
        <v>216</v>
      </c>
      <c r="M386" t="s">
        <v>217</v>
      </c>
    </row>
    <row r="387" spans="1:13" x14ac:dyDescent="0.2">
      <c r="A387" s="2" t="s">
        <v>249</v>
      </c>
      <c r="B387" t="s">
        <v>250</v>
      </c>
      <c r="C387">
        <v>1005164008</v>
      </c>
      <c r="D387">
        <v>6400</v>
      </c>
      <c r="E387" t="s">
        <v>187</v>
      </c>
      <c r="F387">
        <v>811.74715200000003</v>
      </c>
      <c r="G387" t="s">
        <v>184</v>
      </c>
      <c r="I387" t="s">
        <v>57</v>
      </c>
      <c r="J387" t="s">
        <v>214</v>
      </c>
      <c r="K387" t="s">
        <v>215</v>
      </c>
      <c r="L387" t="s">
        <v>216</v>
      </c>
      <c r="M387" t="s">
        <v>217</v>
      </c>
    </row>
    <row r="388" spans="1:13" x14ac:dyDescent="0.2">
      <c r="A388" s="2" t="s">
        <v>249</v>
      </c>
      <c r="B388" t="s">
        <v>250</v>
      </c>
      <c r="C388">
        <v>1005164008</v>
      </c>
      <c r="D388">
        <v>6400</v>
      </c>
      <c r="E388" t="s">
        <v>188</v>
      </c>
      <c r="F388">
        <v>2170.6550000000002</v>
      </c>
      <c r="G388" t="s">
        <v>184</v>
      </c>
      <c r="I388" t="s">
        <v>57</v>
      </c>
      <c r="J388" t="s">
        <v>214</v>
      </c>
      <c r="K388" t="s">
        <v>215</v>
      </c>
      <c r="L388" t="s">
        <v>216</v>
      </c>
      <c r="M388" t="s">
        <v>217</v>
      </c>
    </row>
    <row r="389" spans="1:13" x14ac:dyDescent="0.2">
      <c r="A389" s="2" t="s">
        <v>249</v>
      </c>
      <c r="B389" t="s">
        <v>250</v>
      </c>
      <c r="C389">
        <v>1005164008</v>
      </c>
      <c r="D389">
        <v>6400</v>
      </c>
      <c r="E389" t="s">
        <v>189</v>
      </c>
      <c r="F389">
        <v>2139.8316989999998</v>
      </c>
      <c r="G389" t="s">
        <v>184</v>
      </c>
      <c r="I389" t="s">
        <v>57</v>
      </c>
      <c r="J389" t="s">
        <v>214</v>
      </c>
      <c r="K389" t="s">
        <v>215</v>
      </c>
      <c r="L389" t="s">
        <v>216</v>
      </c>
      <c r="M389" t="s">
        <v>217</v>
      </c>
    </row>
    <row r="390" spans="1:13" x14ac:dyDescent="0.2">
      <c r="A390" s="2" t="s">
        <v>249</v>
      </c>
      <c r="B390" t="s">
        <v>250</v>
      </c>
      <c r="C390">
        <v>1005164008</v>
      </c>
      <c r="D390">
        <v>6400</v>
      </c>
      <c r="E390" t="s">
        <v>190</v>
      </c>
      <c r="F390">
        <v>624.51499999999999</v>
      </c>
      <c r="G390" t="s">
        <v>184</v>
      </c>
      <c r="I390" t="s">
        <v>57</v>
      </c>
      <c r="J390" t="s">
        <v>214</v>
      </c>
      <c r="K390" t="s">
        <v>215</v>
      </c>
      <c r="L390" t="s">
        <v>216</v>
      </c>
      <c r="M390" t="s">
        <v>217</v>
      </c>
    </row>
    <row r="391" spans="1:13" x14ac:dyDescent="0.2">
      <c r="A391" s="2" t="s">
        <v>249</v>
      </c>
      <c r="B391" t="s">
        <v>250</v>
      </c>
      <c r="C391">
        <v>1005164008</v>
      </c>
      <c r="D391">
        <v>6400</v>
      </c>
      <c r="E391" t="s">
        <v>191</v>
      </c>
      <c r="F391">
        <v>615.64688699999999</v>
      </c>
      <c r="G391" t="s">
        <v>184</v>
      </c>
      <c r="I391" t="s">
        <v>57</v>
      </c>
      <c r="J391" t="s">
        <v>214</v>
      </c>
      <c r="K391" t="s">
        <v>215</v>
      </c>
      <c r="L391" t="s">
        <v>216</v>
      </c>
      <c r="M391" t="s">
        <v>217</v>
      </c>
    </row>
    <row r="392" spans="1:13" x14ac:dyDescent="0.2">
      <c r="A392" s="2" t="s">
        <v>249</v>
      </c>
      <c r="B392" t="s">
        <v>250</v>
      </c>
      <c r="C392">
        <v>1005164008</v>
      </c>
      <c r="D392">
        <v>6400</v>
      </c>
      <c r="E392" t="s">
        <v>192</v>
      </c>
      <c r="F392">
        <v>613.92999999999995</v>
      </c>
      <c r="G392" t="s">
        <v>184</v>
      </c>
      <c r="I392" t="s">
        <v>57</v>
      </c>
      <c r="J392" t="s">
        <v>214</v>
      </c>
      <c r="K392" t="s">
        <v>215</v>
      </c>
      <c r="L392" t="s">
        <v>216</v>
      </c>
      <c r="M392" t="s">
        <v>217</v>
      </c>
    </row>
    <row r="393" spans="1:13" x14ac:dyDescent="0.2">
      <c r="A393" s="2" t="s">
        <v>249</v>
      </c>
      <c r="B393" t="s">
        <v>250</v>
      </c>
      <c r="C393">
        <v>1005164008</v>
      </c>
      <c r="D393">
        <v>6400</v>
      </c>
      <c r="E393" t="s">
        <v>193</v>
      </c>
      <c r="F393">
        <v>605.21219399999995</v>
      </c>
      <c r="G393" t="s">
        <v>184</v>
      </c>
      <c r="I393" t="s">
        <v>57</v>
      </c>
      <c r="J393" t="s">
        <v>214</v>
      </c>
      <c r="K393" t="s">
        <v>215</v>
      </c>
      <c r="L393" t="s">
        <v>216</v>
      </c>
      <c r="M393" t="s">
        <v>217</v>
      </c>
    </row>
    <row r="394" spans="1:13" x14ac:dyDescent="0.2">
      <c r="A394" s="2" t="s">
        <v>249</v>
      </c>
      <c r="B394" t="s">
        <v>250</v>
      </c>
      <c r="C394">
        <v>1005164008</v>
      </c>
      <c r="D394">
        <v>6400</v>
      </c>
      <c r="E394" t="s">
        <v>108</v>
      </c>
      <c r="F394">
        <v>1556.2673422159901</v>
      </c>
      <c r="G394" t="s">
        <v>184</v>
      </c>
      <c r="I394" t="s">
        <v>57</v>
      </c>
      <c r="J394" t="s">
        <v>214</v>
      </c>
      <c r="K394" t="s">
        <v>215</v>
      </c>
      <c r="L394" t="s">
        <v>216</v>
      </c>
      <c r="M394" t="s">
        <v>217</v>
      </c>
    </row>
    <row r="395" spans="1:13" x14ac:dyDescent="0.2">
      <c r="A395" s="2" t="s">
        <v>249</v>
      </c>
      <c r="B395" t="s">
        <v>250</v>
      </c>
      <c r="C395">
        <v>1005164008</v>
      </c>
      <c r="D395">
        <v>6400</v>
      </c>
      <c r="E395" t="s">
        <v>194</v>
      </c>
      <c r="F395">
        <v>267.91000000000003</v>
      </c>
      <c r="G395" t="s">
        <v>184</v>
      </c>
      <c r="I395" t="s">
        <v>57</v>
      </c>
      <c r="J395" t="s">
        <v>214</v>
      </c>
      <c r="K395" t="s">
        <v>215</v>
      </c>
      <c r="L395" t="s">
        <v>216</v>
      </c>
      <c r="M395" t="s">
        <v>217</v>
      </c>
    </row>
    <row r="396" spans="1:13" x14ac:dyDescent="0.2">
      <c r="A396" s="2" t="s">
        <v>249</v>
      </c>
      <c r="B396" t="s">
        <v>250</v>
      </c>
      <c r="C396">
        <v>1005164008</v>
      </c>
      <c r="D396">
        <v>6400</v>
      </c>
      <c r="E396" t="s">
        <v>195</v>
      </c>
      <c r="F396">
        <v>264.10567800000001</v>
      </c>
      <c r="G396" t="s">
        <v>184</v>
      </c>
      <c r="I396" t="s">
        <v>57</v>
      </c>
      <c r="J396" t="s">
        <v>214</v>
      </c>
      <c r="K396" t="s">
        <v>215</v>
      </c>
      <c r="L396" t="s">
        <v>216</v>
      </c>
      <c r="M396" t="s">
        <v>217</v>
      </c>
    </row>
    <row r="397" spans="1:13" x14ac:dyDescent="0.2">
      <c r="A397" s="2" t="s">
        <v>249</v>
      </c>
      <c r="B397" t="s">
        <v>250</v>
      </c>
      <c r="C397">
        <v>1005164008</v>
      </c>
      <c r="D397">
        <v>6400</v>
      </c>
      <c r="E397" t="s">
        <v>196</v>
      </c>
      <c r="F397">
        <v>6530.9449999999997</v>
      </c>
      <c r="G397" t="s">
        <v>184</v>
      </c>
      <c r="I397" t="s">
        <v>57</v>
      </c>
      <c r="J397" t="s">
        <v>214</v>
      </c>
      <c r="K397" t="s">
        <v>215</v>
      </c>
      <c r="L397" t="s">
        <v>216</v>
      </c>
      <c r="M397" t="s">
        <v>217</v>
      </c>
    </row>
    <row r="398" spans="1:13" x14ac:dyDescent="0.2">
      <c r="A398" s="2" t="s">
        <v>249</v>
      </c>
      <c r="B398" t="s">
        <v>250</v>
      </c>
      <c r="C398">
        <v>1005164008</v>
      </c>
      <c r="D398">
        <v>6400</v>
      </c>
      <c r="E398" t="s">
        <v>197</v>
      </c>
      <c r="F398">
        <v>6438.2055810000002</v>
      </c>
      <c r="G398" t="s">
        <v>184</v>
      </c>
      <c r="I398" t="s">
        <v>57</v>
      </c>
      <c r="J398" t="s">
        <v>214</v>
      </c>
      <c r="K398" t="s">
        <v>215</v>
      </c>
      <c r="L398" t="s">
        <v>216</v>
      </c>
      <c r="M398" t="s">
        <v>217</v>
      </c>
    </row>
    <row r="399" spans="1:13" x14ac:dyDescent="0.2">
      <c r="A399" s="2" t="s">
        <v>249</v>
      </c>
      <c r="B399" t="s">
        <v>250</v>
      </c>
      <c r="C399">
        <v>1005164008</v>
      </c>
      <c r="D399">
        <v>6400</v>
      </c>
      <c r="E399" t="s">
        <v>198</v>
      </c>
      <c r="F399">
        <v>1534.1683459565199</v>
      </c>
      <c r="G399" t="s">
        <v>184</v>
      </c>
      <c r="I399" t="s">
        <v>57</v>
      </c>
      <c r="J399" t="s">
        <v>214</v>
      </c>
      <c r="K399" t="s">
        <v>215</v>
      </c>
      <c r="L399" t="s">
        <v>216</v>
      </c>
      <c r="M399" t="s">
        <v>217</v>
      </c>
    </row>
    <row r="400" spans="1:13" x14ac:dyDescent="0.2">
      <c r="A400" s="2" t="s">
        <v>249</v>
      </c>
      <c r="B400" t="s">
        <v>250</v>
      </c>
      <c r="C400">
        <v>1005164008</v>
      </c>
      <c r="D400">
        <v>6400</v>
      </c>
      <c r="E400" t="s">
        <v>109</v>
      </c>
      <c r="F400">
        <v>613.92999999999995</v>
      </c>
      <c r="G400" t="s">
        <v>184</v>
      </c>
      <c r="I400" t="s">
        <v>57</v>
      </c>
      <c r="J400" t="s">
        <v>214</v>
      </c>
      <c r="K400" t="s">
        <v>215</v>
      </c>
      <c r="L400" t="s">
        <v>216</v>
      </c>
      <c r="M400" t="s">
        <v>217</v>
      </c>
    </row>
    <row r="401" spans="1:13" x14ac:dyDescent="0.2">
      <c r="A401" s="2" t="s">
        <v>249</v>
      </c>
      <c r="B401" t="s">
        <v>250</v>
      </c>
      <c r="C401">
        <v>1005164008</v>
      </c>
      <c r="D401">
        <v>6400</v>
      </c>
      <c r="E401" t="s">
        <v>199</v>
      </c>
      <c r="F401">
        <v>605.21219399999995</v>
      </c>
      <c r="G401" t="s">
        <v>184</v>
      </c>
      <c r="I401" t="s">
        <v>57</v>
      </c>
      <c r="J401" t="s">
        <v>214</v>
      </c>
      <c r="K401" t="s">
        <v>215</v>
      </c>
      <c r="L401" t="s">
        <v>216</v>
      </c>
      <c r="M401" t="s">
        <v>217</v>
      </c>
    </row>
    <row r="402" spans="1:13" x14ac:dyDescent="0.2">
      <c r="A402" s="2" t="s">
        <v>249</v>
      </c>
      <c r="B402" t="s">
        <v>250</v>
      </c>
      <c r="C402">
        <v>1005164008</v>
      </c>
      <c r="D402">
        <v>6400</v>
      </c>
      <c r="E402" t="s">
        <v>8</v>
      </c>
      <c r="F402">
        <v>297.47500000000002</v>
      </c>
      <c r="G402" t="s">
        <v>184</v>
      </c>
      <c r="I402" t="s">
        <v>57</v>
      </c>
      <c r="J402" t="s">
        <v>214</v>
      </c>
      <c r="K402" t="s">
        <v>215</v>
      </c>
      <c r="L402" t="s">
        <v>216</v>
      </c>
      <c r="M402" t="s">
        <v>217</v>
      </c>
    </row>
    <row r="403" spans="1:13" x14ac:dyDescent="0.2">
      <c r="A403" s="2" t="s">
        <v>249</v>
      </c>
      <c r="B403" t="s">
        <v>250</v>
      </c>
      <c r="C403">
        <v>1005164008</v>
      </c>
      <c r="D403">
        <v>6400</v>
      </c>
      <c r="E403" t="s">
        <v>200</v>
      </c>
      <c r="F403">
        <v>293.250855</v>
      </c>
      <c r="G403" t="s">
        <v>184</v>
      </c>
      <c r="I403" t="s">
        <v>57</v>
      </c>
      <c r="J403" t="s">
        <v>214</v>
      </c>
      <c r="K403" t="s">
        <v>215</v>
      </c>
      <c r="L403" t="s">
        <v>216</v>
      </c>
      <c r="M403" t="s">
        <v>217</v>
      </c>
    </row>
    <row r="404" spans="1:13" x14ac:dyDescent="0.2">
      <c r="A404" s="2" t="s">
        <v>249</v>
      </c>
      <c r="B404" t="s">
        <v>250</v>
      </c>
      <c r="C404">
        <v>1005164008</v>
      </c>
      <c r="D404">
        <v>6400</v>
      </c>
      <c r="E404" t="s">
        <v>201</v>
      </c>
      <c r="F404">
        <v>101286.77</v>
      </c>
      <c r="G404" t="s">
        <v>184</v>
      </c>
      <c r="I404" t="s">
        <v>57</v>
      </c>
      <c r="J404" t="s">
        <v>214</v>
      </c>
      <c r="K404" t="s">
        <v>215</v>
      </c>
      <c r="L404" t="s">
        <v>216</v>
      </c>
      <c r="M404" t="s">
        <v>217</v>
      </c>
    </row>
    <row r="405" spans="1:13" x14ac:dyDescent="0.2">
      <c r="A405" s="2" t="s">
        <v>249</v>
      </c>
      <c r="B405" t="s">
        <v>250</v>
      </c>
      <c r="C405">
        <v>1005164008</v>
      </c>
      <c r="D405">
        <v>6400</v>
      </c>
      <c r="E405" t="s">
        <v>202</v>
      </c>
      <c r="F405">
        <v>99848.497866000005</v>
      </c>
      <c r="G405" t="s">
        <v>184</v>
      </c>
      <c r="I405" t="s">
        <v>57</v>
      </c>
      <c r="J405" t="s">
        <v>214</v>
      </c>
      <c r="K405" t="s">
        <v>215</v>
      </c>
      <c r="L405" t="s">
        <v>216</v>
      </c>
      <c r="M405" t="s">
        <v>217</v>
      </c>
    </row>
    <row r="406" spans="1:13" x14ac:dyDescent="0.2">
      <c r="A406" s="2" t="s">
        <v>251</v>
      </c>
      <c r="B406" t="s">
        <v>252</v>
      </c>
      <c r="C406">
        <v>1011115003</v>
      </c>
      <c r="D406">
        <v>50</v>
      </c>
      <c r="E406" t="s">
        <v>107</v>
      </c>
      <c r="F406">
        <v>65.7</v>
      </c>
      <c r="G406" t="s">
        <v>236</v>
      </c>
      <c r="I406" t="s">
        <v>19</v>
      </c>
      <c r="J406" t="s">
        <v>253</v>
      </c>
      <c r="K406" t="s">
        <v>254</v>
      </c>
      <c r="L406" t="s">
        <v>255</v>
      </c>
      <c r="M406" t="s">
        <v>256</v>
      </c>
    </row>
    <row r="407" spans="1:13" x14ac:dyDescent="0.2">
      <c r="A407" s="2" t="s">
        <v>251</v>
      </c>
      <c r="B407" t="s">
        <v>252</v>
      </c>
      <c r="C407">
        <v>1011115003</v>
      </c>
      <c r="D407">
        <v>50</v>
      </c>
      <c r="E407" t="s">
        <v>182</v>
      </c>
      <c r="F407">
        <v>67.625010000000003</v>
      </c>
      <c r="G407" t="s">
        <v>236</v>
      </c>
      <c r="I407" t="s">
        <v>19</v>
      </c>
      <c r="J407" t="s">
        <v>253</v>
      </c>
      <c r="K407" t="s">
        <v>254</v>
      </c>
      <c r="L407" t="s">
        <v>255</v>
      </c>
      <c r="M407" t="s">
        <v>256</v>
      </c>
    </row>
    <row r="408" spans="1:13" x14ac:dyDescent="0.2">
      <c r="A408" s="2" t="s">
        <v>251</v>
      </c>
      <c r="B408" t="s">
        <v>252</v>
      </c>
      <c r="C408">
        <v>1011115003</v>
      </c>
      <c r="D408">
        <v>50</v>
      </c>
      <c r="E408" t="s">
        <v>183</v>
      </c>
      <c r="F408">
        <v>279.22500000000002</v>
      </c>
      <c r="G408" t="s">
        <v>236</v>
      </c>
      <c r="I408" t="s">
        <v>19</v>
      </c>
      <c r="J408" t="s">
        <v>253</v>
      </c>
      <c r="K408" t="s">
        <v>254</v>
      </c>
      <c r="L408" t="s">
        <v>255</v>
      </c>
      <c r="M408" t="s">
        <v>256</v>
      </c>
    </row>
    <row r="409" spans="1:13" x14ac:dyDescent="0.2">
      <c r="A409" s="2" t="s">
        <v>251</v>
      </c>
      <c r="B409" t="s">
        <v>252</v>
      </c>
      <c r="C409">
        <v>1011115003</v>
      </c>
      <c r="D409">
        <v>50</v>
      </c>
      <c r="E409" t="s">
        <v>185</v>
      </c>
      <c r="F409">
        <v>287.40629250000001</v>
      </c>
      <c r="G409" t="s">
        <v>236</v>
      </c>
      <c r="I409" t="s">
        <v>19</v>
      </c>
      <c r="J409" t="s">
        <v>253</v>
      </c>
      <c r="K409" t="s">
        <v>254</v>
      </c>
      <c r="L409" t="s">
        <v>255</v>
      </c>
      <c r="M409" t="s">
        <v>256</v>
      </c>
    </row>
    <row r="410" spans="1:13" x14ac:dyDescent="0.2">
      <c r="A410" s="2" t="s">
        <v>251</v>
      </c>
      <c r="B410" t="s">
        <v>252</v>
      </c>
      <c r="C410">
        <v>1011115003</v>
      </c>
      <c r="D410">
        <v>50</v>
      </c>
      <c r="E410" t="s">
        <v>186</v>
      </c>
      <c r="F410">
        <v>45.99</v>
      </c>
      <c r="G410" t="s">
        <v>236</v>
      </c>
      <c r="I410" t="s">
        <v>19</v>
      </c>
      <c r="J410" t="s">
        <v>253</v>
      </c>
      <c r="K410" t="s">
        <v>254</v>
      </c>
      <c r="L410" t="s">
        <v>255</v>
      </c>
      <c r="M410" t="s">
        <v>256</v>
      </c>
    </row>
    <row r="411" spans="1:13" x14ac:dyDescent="0.2">
      <c r="A411" s="2" t="s">
        <v>251</v>
      </c>
      <c r="B411" t="s">
        <v>252</v>
      </c>
      <c r="C411">
        <v>1011115003</v>
      </c>
      <c r="D411">
        <v>50</v>
      </c>
      <c r="E411" t="s">
        <v>187</v>
      </c>
      <c r="F411">
        <v>47.337507000000002</v>
      </c>
      <c r="G411" t="s">
        <v>236</v>
      </c>
      <c r="I411" t="s">
        <v>19</v>
      </c>
      <c r="J411" t="s">
        <v>253</v>
      </c>
      <c r="K411" t="s">
        <v>254</v>
      </c>
      <c r="L411" t="s">
        <v>255</v>
      </c>
      <c r="M411" t="s">
        <v>256</v>
      </c>
    </row>
    <row r="412" spans="1:13" x14ac:dyDescent="0.2">
      <c r="A412" s="2" t="s">
        <v>251</v>
      </c>
      <c r="B412" t="s">
        <v>252</v>
      </c>
      <c r="C412">
        <v>1011115003</v>
      </c>
      <c r="D412">
        <v>50</v>
      </c>
      <c r="E412" t="s">
        <v>201</v>
      </c>
      <c r="F412">
        <v>3285</v>
      </c>
      <c r="G412" t="s">
        <v>236</v>
      </c>
      <c r="I412" t="s">
        <v>19</v>
      </c>
      <c r="J412" t="s">
        <v>253</v>
      </c>
      <c r="K412" t="s">
        <v>254</v>
      </c>
      <c r="L412" t="s">
        <v>255</v>
      </c>
      <c r="M412" t="s">
        <v>256</v>
      </c>
    </row>
    <row r="413" spans="1:13" x14ac:dyDescent="0.2">
      <c r="A413" s="2" t="s">
        <v>251</v>
      </c>
      <c r="B413" t="s">
        <v>252</v>
      </c>
      <c r="C413">
        <v>1011115003</v>
      </c>
      <c r="D413">
        <v>50</v>
      </c>
      <c r="E413" t="s">
        <v>202</v>
      </c>
      <c r="F413">
        <v>3381.2505000000001</v>
      </c>
      <c r="G413" t="s">
        <v>236</v>
      </c>
      <c r="I413" t="s">
        <v>19</v>
      </c>
      <c r="J413" t="s">
        <v>253</v>
      </c>
      <c r="K413" t="s">
        <v>254</v>
      </c>
      <c r="L413" t="s">
        <v>255</v>
      </c>
      <c r="M413" t="s">
        <v>256</v>
      </c>
    </row>
    <row r="414" spans="1:13" x14ac:dyDescent="0.2">
      <c r="A414" s="2" t="s">
        <v>257</v>
      </c>
      <c r="B414" t="s">
        <v>258</v>
      </c>
      <c r="C414">
        <v>1011189004</v>
      </c>
      <c r="D414">
        <v>250</v>
      </c>
      <c r="E414" t="s">
        <v>107</v>
      </c>
      <c r="F414">
        <v>39.42</v>
      </c>
      <c r="G414" t="s">
        <v>184</v>
      </c>
      <c r="I414" t="s">
        <v>19</v>
      </c>
      <c r="J414" t="s">
        <v>253</v>
      </c>
      <c r="K414" t="s">
        <v>254</v>
      </c>
      <c r="L414" t="s">
        <v>255</v>
      </c>
      <c r="M414" t="s">
        <v>256</v>
      </c>
    </row>
    <row r="415" spans="1:13" x14ac:dyDescent="0.2">
      <c r="A415" s="2" t="s">
        <v>257</v>
      </c>
      <c r="B415" t="s">
        <v>258</v>
      </c>
      <c r="C415">
        <v>1011189004</v>
      </c>
      <c r="D415">
        <v>250</v>
      </c>
      <c r="E415" t="s">
        <v>182</v>
      </c>
      <c r="F415">
        <v>40.575006000000002</v>
      </c>
      <c r="G415" t="s">
        <v>184</v>
      </c>
      <c r="I415" t="s">
        <v>19</v>
      </c>
      <c r="J415" t="s">
        <v>253</v>
      </c>
      <c r="K415" t="s">
        <v>254</v>
      </c>
      <c r="L415" t="s">
        <v>255</v>
      </c>
      <c r="M415" t="s">
        <v>256</v>
      </c>
    </row>
    <row r="416" spans="1:13" x14ac:dyDescent="0.2">
      <c r="A416" s="2" t="s">
        <v>257</v>
      </c>
      <c r="B416" t="s">
        <v>258</v>
      </c>
      <c r="C416">
        <v>1011189004</v>
      </c>
      <c r="D416">
        <v>250</v>
      </c>
      <c r="E416" t="s">
        <v>183</v>
      </c>
      <c r="F416">
        <v>394.2</v>
      </c>
      <c r="G416" t="s">
        <v>184</v>
      </c>
      <c r="I416" t="s">
        <v>19</v>
      </c>
      <c r="J416" t="s">
        <v>253</v>
      </c>
      <c r="K416" t="s">
        <v>254</v>
      </c>
      <c r="L416" t="s">
        <v>255</v>
      </c>
      <c r="M416" t="s">
        <v>256</v>
      </c>
    </row>
    <row r="417" spans="1:13" x14ac:dyDescent="0.2">
      <c r="A417" s="2" t="s">
        <v>257</v>
      </c>
      <c r="B417" t="s">
        <v>258</v>
      </c>
      <c r="C417">
        <v>1011189004</v>
      </c>
      <c r="D417">
        <v>250</v>
      </c>
      <c r="E417" t="s">
        <v>185</v>
      </c>
      <c r="F417">
        <v>405.75006000000002</v>
      </c>
      <c r="G417" t="s">
        <v>184</v>
      </c>
      <c r="I417" t="s">
        <v>19</v>
      </c>
      <c r="J417" t="s">
        <v>253</v>
      </c>
      <c r="K417" t="s">
        <v>254</v>
      </c>
      <c r="L417" t="s">
        <v>255</v>
      </c>
      <c r="M417" t="s">
        <v>256</v>
      </c>
    </row>
    <row r="418" spans="1:13" x14ac:dyDescent="0.2">
      <c r="A418" s="2" t="s">
        <v>257</v>
      </c>
      <c r="B418" t="s">
        <v>258</v>
      </c>
      <c r="C418">
        <v>1011189004</v>
      </c>
      <c r="D418">
        <v>250</v>
      </c>
      <c r="E418" t="s">
        <v>186</v>
      </c>
      <c r="F418">
        <v>36.865000000000002</v>
      </c>
      <c r="G418" t="s">
        <v>184</v>
      </c>
      <c r="I418" t="s">
        <v>19</v>
      </c>
      <c r="J418" t="s">
        <v>253</v>
      </c>
      <c r="K418" t="s">
        <v>254</v>
      </c>
      <c r="L418" t="s">
        <v>255</v>
      </c>
      <c r="M418" t="s">
        <v>256</v>
      </c>
    </row>
    <row r="419" spans="1:13" x14ac:dyDescent="0.2">
      <c r="A419" s="2" t="s">
        <v>257</v>
      </c>
      <c r="B419" t="s">
        <v>258</v>
      </c>
      <c r="C419">
        <v>1011189004</v>
      </c>
      <c r="D419">
        <v>250</v>
      </c>
      <c r="E419" t="s">
        <v>187</v>
      </c>
      <c r="F419">
        <v>37.945144499999998</v>
      </c>
      <c r="G419" t="s">
        <v>184</v>
      </c>
      <c r="I419" t="s">
        <v>19</v>
      </c>
      <c r="J419" t="s">
        <v>253</v>
      </c>
      <c r="K419" t="s">
        <v>254</v>
      </c>
      <c r="L419" t="s">
        <v>255</v>
      </c>
      <c r="M419" t="s">
        <v>256</v>
      </c>
    </row>
    <row r="420" spans="1:13" x14ac:dyDescent="0.2">
      <c r="A420" s="2" t="s">
        <v>257</v>
      </c>
      <c r="B420" t="s">
        <v>258</v>
      </c>
      <c r="C420">
        <v>1011189004</v>
      </c>
      <c r="D420">
        <v>250</v>
      </c>
      <c r="E420" t="s">
        <v>188</v>
      </c>
      <c r="F420">
        <v>399.67500000000001</v>
      </c>
      <c r="G420" t="s">
        <v>184</v>
      </c>
      <c r="I420" t="s">
        <v>19</v>
      </c>
      <c r="J420" t="s">
        <v>253</v>
      </c>
      <c r="K420" t="s">
        <v>254</v>
      </c>
      <c r="L420" t="s">
        <v>255</v>
      </c>
      <c r="M420" t="s">
        <v>256</v>
      </c>
    </row>
    <row r="421" spans="1:13" x14ac:dyDescent="0.2">
      <c r="A421" s="2" t="s">
        <v>257</v>
      </c>
      <c r="B421" t="s">
        <v>258</v>
      </c>
      <c r="C421">
        <v>1011189004</v>
      </c>
      <c r="D421">
        <v>250</v>
      </c>
      <c r="E421" t="s">
        <v>189</v>
      </c>
      <c r="F421">
        <v>411.38547749999998</v>
      </c>
      <c r="G421" t="s">
        <v>184</v>
      </c>
      <c r="I421" t="s">
        <v>19</v>
      </c>
      <c r="J421" t="s">
        <v>253</v>
      </c>
      <c r="K421" t="s">
        <v>254</v>
      </c>
      <c r="L421" t="s">
        <v>255</v>
      </c>
      <c r="M421" t="s">
        <v>256</v>
      </c>
    </row>
    <row r="422" spans="1:13" x14ac:dyDescent="0.2">
      <c r="A422" s="2" t="s">
        <v>257</v>
      </c>
      <c r="B422" t="s">
        <v>258</v>
      </c>
      <c r="C422">
        <v>1011189004</v>
      </c>
      <c r="D422">
        <v>250</v>
      </c>
      <c r="E422" t="s">
        <v>190</v>
      </c>
      <c r="F422">
        <v>6.57</v>
      </c>
      <c r="G422" t="s">
        <v>184</v>
      </c>
      <c r="I422" t="s">
        <v>19</v>
      </c>
      <c r="J422" t="s">
        <v>253</v>
      </c>
      <c r="K422" t="s">
        <v>254</v>
      </c>
      <c r="L422" t="s">
        <v>255</v>
      </c>
      <c r="M422" t="s">
        <v>256</v>
      </c>
    </row>
    <row r="423" spans="1:13" x14ac:dyDescent="0.2">
      <c r="A423" s="2" t="s">
        <v>257</v>
      </c>
      <c r="B423" t="s">
        <v>258</v>
      </c>
      <c r="C423">
        <v>1011189004</v>
      </c>
      <c r="D423">
        <v>250</v>
      </c>
      <c r="E423" t="s">
        <v>191</v>
      </c>
      <c r="F423">
        <v>6.7625010000000003</v>
      </c>
      <c r="G423" t="s">
        <v>184</v>
      </c>
      <c r="I423" t="s">
        <v>19</v>
      </c>
      <c r="J423" t="s">
        <v>253</v>
      </c>
      <c r="K423" t="s">
        <v>254</v>
      </c>
      <c r="L423" t="s">
        <v>255</v>
      </c>
      <c r="M423" t="s">
        <v>256</v>
      </c>
    </row>
    <row r="424" spans="1:13" x14ac:dyDescent="0.2">
      <c r="A424" s="2" t="s">
        <v>257</v>
      </c>
      <c r="B424" t="s">
        <v>258</v>
      </c>
      <c r="C424">
        <v>1011189004</v>
      </c>
      <c r="D424">
        <v>250</v>
      </c>
      <c r="E424" t="s">
        <v>192</v>
      </c>
      <c r="F424">
        <v>88.33</v>
      </c>
      <c r="G424" t="s">
        <v>184</v>
      </c>
      <c r="I424" t="s">
        <v>19</v>
      </c>
      <c r="J424" t="s">
        <v>253</v>
      </c>
      <c r="K424" t="s">
        <v>254</v>
      </c>
      <c r="L424" t="s">
        <v>255</v>
      </c>
      <c r="M424" t="s">
        <v>256</v>
      </c>
    </row>
    <row r="425" spans="1:13" x14ac:dyDescent="0.2">
      <c r="A425" s="2" t="s">
        <v>257</v>
      </c>
      <c r="B425" t="s">
        <v>258</v>
      </c>
      <c r="C425">
        <v>1011189004</v>
      </c>
      <c r="D425">
        <v>250</v>
      </c>
      <c r="E425" t="s">
        <v>193</v>
      </c>
      <c r="F425">
        <v>90.918069000000003</v>
      </c>
      <c r="G425" t="s">
        <v>184</v>
      </c>
      <c r="I425" t="s">
        <v>19</v>
      </c>
      <c r="J425" t="s">
        <v>253</v>
      </c>
      <c r="K425" t="s">
        <v>254</v>
      </c>
      <c r="L425" t="s">
        <v>255</v>
      </c>
      <c r="M425" t="s">
        <v>256</v>
      </c>
    </row>
    <row r="426" spans="1:13" x14ac:dyDescent="0.2">
      <c r="A426" s="2" t="s">
        <v>257</v>
      </c>
      <c r="B426" t="s">
        <v>258</v>
      </c>
      <c r="C426">
        <v>1011189004</v>
      </c>
      <c r="D426">
        <v>250</v>
      </c>
      <c r="E426" t="s">
        <v>108</v>
      </c>
      <c r="F426">
        <v>312.27618513324001</v>
      </c>
      <c r="G426" t="s">
        <v>184</v>
      </c>
      <c r="I426" t="s">
        <v>19</v>
      </c>
      <c r="J426" t="s">
        <v>253</v>
      </c>
      <c r="K426" t="s">
        <v>254</v>
      </c>
      <c r="L426" t="s">
        <v>255</v>
      </c>
      <c r="M426" t="s">
        <v>256</v>
      </c>
    </row>
    <row r="427" spans="1:13" x14ac:dyDescent="0.2">
      <c r="A427" s="2" t="s">
        <v>257</v>
      </c>
      <c r="B427" t="s">
        <v>258</v>
      </c>
      <c r="C427">
        <v>1011189004</v>
      </c>
      <c r="D427">
        <v>250</v>
      </c>
      <c r="E427" t="s">
        <v>194</v>
      </c>
      <c r="F427">
        <v>21.9</v>
      </c>
      <c r="G427" t="s">
        <v>184</v>
      </c>
      <c r="I427" t="s">
        <v>19</v>
      </c>
      <c r="J427" t="s">
        <v>253</v>
      </c>
      <c r="K427" t="s">
        <v>254</v>
      </c>
      <c r="L427" t="s">
        <v>255</v>
      </c>
      <c r="M427" t="s">
        <v>256</v>
      </c>
    </row>
    <row r="428" spans="1:13" x14ac:dyDescent="0.2">
      <c r="A428" s="2" t="s">
        <v>257</v>
      </c>
      <c r="B428" t="s">
        <v>258</v>
      </c>
      <c r="C428">
        <v>1011189004</v>
      </c>
      <c r="D428">
        <v>250</v>
      </c>
      <c r="E428" t="s">
        <v>195</v>
      </c>
      <c r="F428">
        <v>22.54167</v>
      </c>
      <c r="G428" t="s">
        <v>184</v>
      </c>
      <c r="I428" t="s">
        <v>19</v>
      </c>
      <c r="J428" t="s">
        <v>253</v>
      </c>
      <c r="K428" t="s">
        <v>254</v>
      </c>
      <c r="L428" t="s">
        <v>255</v>
      </c>
      <c r="M428" t="s">
        <v>256</v>
      </c>
    </row>
    <row r="429" spans="1:13" x14ac:dyDescent="0.2">
      <c r="A429" s="2" t="s">
        <v>257</v>
      </c>
      <c r="B429" t="s">
        <v>258</v>
      </c>
      <c r="C429">
        <v>1011189004</v>
      </c>
      <c r="D429">
        <v>250</v>
      </c>
      <c r="E429" t="s">
        <v>196</v>
      </c>
      <c r="F429">
        <v>1353.42</v>
      </c>
      <c r="G429" t="s">
        <v>184</v>
      </c>
      <c r="I429" t="s">
        <v>19</v>
      </c>
      <c r="J429" t="s">
        <v>253</v>
      </c>
      <c r="K429" t="s">
        <v>254</v>
      </c>
      <c r="L429" t="s">
        <v>255</v>
      </c>
      <c r="M429" t="s">
        <v>256</v>
      </c>
    </row>
    <row r="430" spans="1:13" x14ac:dyDescent="0.2">
      <c r="A430" s="2" t="s">
        <v>257</v>
      </c>
      <c r="B430" t="s">
        <v>258</v>
      </c>
      <c r="C430">
        <v>1011189004</v>
      </c>
      <c r="D430">
        <v>250</v>
      </c>
      <c r="E430" t="s">
        <v>197</v>
      </c>
      <c r="F430">
        <v>1393.075206</v>
      </c>
      <c r="G430" t="s">
        <v>184</v>
      </c>
      <c r="I430" t="s">
        <v>19</v>
      </c>
      <c r="J430" t="s">
        <v>253</v>
      </c>
      <c r="K430" t="s">
        <v>254</v>
      </c>
      <c r="L430" t="s">
        <v>255</v>
      </c>
      <c r="M430" t="s">
        <v>256</v>
      </c>
    </row>
    <row r="431" spans="1:13" x14ac:dyDescent="0.2">
      <c r="A431" s="2" t="s">
        <v>257</v>
      </c>
      <c r="B431" t="s">
        <v>258</v>
      </c>
      <c r="C431">
        <v>1011189004</v>
      </c>
      <c r="D431">
        <v>250</v>
      </c>
      <c r="E431" t="s">
        <v>198</v>
      </c>
      <c r="F431">
        <v>321.42587735764403</v>
      </c>
      <c r="G431" t="s">
        <v>184</v>
      </c>
      <c r="I431" t="s">
        <v>19</v>
      </c>
      <c r="J431" t="s">
        <v>253</v>
      </c>
      <c r="K431" t="s">
        <v>254</v>
      </c>
      <c r="L431" t="s">
        <v>255</v>
      </c>
      <c r="M431" t="s">
        <v>256</v>
      </c>
    </row>
    <row r="432" spans="1:13" x14ac:dyDescent="0.2">
      <c r="A432" s="2" t="s">
        <v>257</v>
      </c>
      <c r="B432" t="s">
        <v>258</v>
      </c>
      <c r="C432">
        <v>1011189004</v>
      </c>
      <c r="D432">
        <v>250</v>
      </c>
      <c r="E432" t="s">
        <v>109</v>
      </c>
      <c r="F432">
        <v>88.33</v>
      </c>
      <c r="G432" t="s">
        <v>184</v>
      </c>
      <c r="I432" t="s">
        <v>19</v>
      </c>
      <c r="J432" t="s">
        <v>253</v>
      </c>
      <c r="K432" t="s">
        <v>254</v>
      </c>
      <c r="L432" t="s">
        <v>255</v>
      </c>
      <c r="M432" t="s">
        <v>256</v>
      </c>
    </row>
    <row r="433" spans="1:13" x14ac:dyDescent="0.2">
      <c r="A433" s="2" t="s">
        <v>257</v>
      </c>
      <c r="B433" t="s">
        <v>258</v>
      </c>
      <c r="C433">
        <v>1011189004</v>
      </c>
      <c r="D433">
        <v>250</v>
      </c>
      <c r="E433" t="s">
        <v>199</v>
      </c>
      <c r="F433">
        <v>90.918069000000003</v>
      </c>
      <c r="G433" t="s">
        <v>184</v>
      </c>
      <c r="I433" t="s">
        <v>19</v>
      </c>
      <c r="J433" t="s">
        <v>253</v>
      </c>
      <c r="K433" t="s">
        <v>254</v>
      </c>
      <c r="L433" t="s">
        <v>255</v>
      </c>
      <c r="M433" t="s">
        <v>256</v>
      </c>
    </row>
    <row r="434" spans="1:13" x14ac:dyDescent="0.2">
      <c r="A434" s="2" t="s">
        <v>257</v>
      </c>
      <c r="B434" t="s">
        <v>258</v>
      </c>
      <c r="C434">
        <v>1011189004</v>
      </c>
      <c r="D434">
        <v>250</v>
      </c>
      <c r="E434" t="s">
        <v>8</v>
      </c>
      <c r="F434">
        <v>28.105</v>
      </c>
      <c r="G434" t="s">
        <v>184</v>
      </c>
      <c r="I434" t="s">
        <v>19</v>
      </c>
      <c r="J434" t="s">
        <v>253</v>
      </c>
      <c r="K434" t="s">
        <v>254</v>
      </c>
      <c r="L434" t="s">
        <v>255</v>
      </c>
      <c r="M434" t="s">
        <v>256</v>
      </c>
    </row>
    <row r="435" spans="1:13" x14ac:dyDescent="0.2">
      <c r="A435" s="2" t="s">
        <v>257</v>
      </c>
      <c r="B435" t="s">
        <v>258</v>
      </c>
      <c r="C435">
        <v>1011189004</v>
      </c>
      <c r="D435">
        <v>250</v>
      </c>
      <c r="E435" t="s">
        <v>200</v>
      </c>
      <c r="F435">
        <v>28.928476499999999</v>
      </c>
      <c r="G435" t="s">
        <v>184</v>
      </c>
      <c r="I435" t="s">
        <v>19</v>
      </c>
      <c r="J435" t="s">
        <v>253</v>
      </c>
      <c r="K435" t="s">
        <v>254</v>
      </c>
      <c r="L435" t="s">
        <v>255</v>
      </c>
      <c r="M435" t="s">
        <v>256</v>
      </c>
    </row>
    <row r="436" spans="1:13" x14ac:dyDescent="0.2">
      <c r="A436" s="2" t="s">
        <v>257</v>
      </c>
      <c r="B436" t="s">
        <v>258</v>
      </c>
      <c r="C436">
        <v>1011189004</v>
      </c>
      <c r="D436">
        <v>250</v>
      </c>
      <c r="E436" t="s">
        <v>201</v>
      </c>
      <c r="F436">
        <v>13140</v>
      </c>
      <c r="G436" t="s">
        <v>184</v>
      </c>
      <c r="I436" t="s">
        <v>19</v>
      </c>
      <c r="J436" t="s">
        <v>253</v>
      </c>
      <c r="K436" t="s">
        <v>254</v>
      </c>
      <c r="L436" t="s">
        <v>255</v>
      </c>
      <c r="M436" t="s">
        <v>256</v>
      </c>
    </row>
    <row r="437" spans="1:13" x14ac:dyDescent="0.2">
      <c r="A437" s="2" t="s">
        <v>257</v>
      </c>
      <c r="B437" t="s">
        <v>258</v>
      </c>
      <c r="C437">
        <v>1011189004</v>
      </c>
      <c r="D437">
        <v>250</v>
      </c>
      <c r="E437" t="s">
        <v>202</v>
      </c>
      <c r="F437">
        <v>13525.002</v>
      </c>
      <c r="G437" t="s">
        <v>184</v>
      </c>
      <c r="I437" t="s">
        <v>19</v>
      </c>
      <c r="J437" t="s">
        <v>253</v>
      </c>
      <c r="K437" t="s">
        <v>254</v>
      </c>
      <c r="L437" t="s">
        <v>255</v>
      </c>
      <c r="M437" t="s">
        <v>256</v>
      </c>
    </row>
    <row r="438" spans="1:13" x14ac:dyDescent="0.2">
      <c r="A438" s="2" t="s">
        <v>259</v>
      </c>
      <c r="B438" t="s">
        <v>260</v>
      </c>
      <c r="C438">
        <v>1013095002</v>
      </c>
      <c r="D438">
        <v>100</v>
      </c>
      <c r="E438" t="s">
        <v>107</v>
      </c>
      <c r="F438">
        <v>183.23</v>
      </c>
      <c r="G438" t="s">
        <v>177</v>
      </c>
      <c r="I438" t="s">
        <v>13</v>
      </c>
      <c r="J438" t="s">
        <v>261</v>
      </c>
      <c r="K438" t="s">
        <v>262</v>
      </c>
      <c r="L438" t="s">
        <v>263</v>
      </c>
      <c r="M438" t="s">
        <v>217</v>
      </c>
    </row>
    <row r="439" spans="1:13" x14ac:dyDescent="0.2">
      <c r="A439" s="2" t="s">
        <v>259</v>
      </c>
      <c r="B439" t="s">
        <v>260</v>
      </c>
      <c r="C439">
        <v>1013095002</v>
      </c>
      <c r="D439">
        <v>100</v>
      </c>
      <c r="E439" t="s">
        <v>182</v>
      </c>
      <c r="F439">
        <v>187.169445</v>
      </c>
      <c r="G439" t="s">
        <v>177</v>
      </c>
      <c r="I439" t="s">
        <v>13</v>
      </c>
      <c r="J439" t="s">
        <v>261</v>
      </c>
      <c r="K439" t="s">
        <v>262</v>
      </c>
      <c r="L439" t="s">
        <v>263</v>
      </c>
      <c r="M439" t="s">
        <v>217</v>
      </c>
    </row>
    <row r="440" spans="1:13" x14ac:dyDescent="0.2">
      <c r="A440" s="2" t="s">
        <v>259</v>
      </c>
      <c r="B440" t="s">
        <v>260</v>
      </c>
      <c r="C440">
        <v>1013095002</v>
      </c>
      <c r="D440">
        <v>100</v>
      </c>
      <c r="E440" t="s">
        <v>183</v>
      </c>
      <c r="F440">
        <v>322.66000000000003</v>
      </c>
      <c r="G440" t="s">
        <v>177</v>
      </c>
      <c r="I440" t="s">
        <v>13</v>
      </c>
      <c r="J440" t="s">
        <v>261</v>
      </c>
      <c r="K440" t="s">
        <v>262</v>
      </c>
      <c r="L440" t="s">
        <v>263</v>
      </c>
      <c r="M440" t="s">
        <v>217</v>
      </c>
    </row>
    <row r="441" spans="1:13" x14ac:dyDescent="0.2">
      <c r="A441" s="2" t="s">
        <v>259</v>
      </c>
      <c r="B441" t="s">
        <v>260</v>
      </c>
      <c r="C441">
        <v>1013095002</v>
      </c>
      <c r="D441">
        <v>100</v>
      </c>
      <c r="E441" t="s">
        <v>185</v>
      </c>
      <c r="F441">
        <v>329.59719000000001</v>
      </c>
      <c r="G441" t="s">
        <v>177</v>
      </c>
      <c r="I441" t="s">
        <v>13</v>
      </c>
      <c r="J441" t="s">
        <v>261</v>
      </c>
      <c r="K441" t="s">
        <v>262</v>
      </c>
      <c r="L441" t="s">
        <v>263</v>
      </c>
      <c r="M441" t="s">
        <v>217</v>
      </c>
    </row>
    <row r="442" spans="1:13" x14ac:dyDescent="0.2">
      <c r="A442" s="2" t="s">
        <v>259</v>
      </c>
      <c r="B442" t="s">
        <v>260</v>
      </c>
      <c r="C442">
        <v>1013095002</v>
      </c>
      <c r="D442">
        <v>100</v>
      </c>
      <c r="E442" t="s">
        <v>186</v>
      </c>
      <c r="F442">
        <v>10.585000000000001</v>
      </c>
      <c r="G442" t="s">
        <v>184</v>
      </c>
      <c r="I442" t="s">
        <v>13</v>
      </c>
      <c r="J442" t="s">
        <v>261</v>
      </c>
      <c r="K442" t="s">
        <v>262</v>
      </c>
      <c r="L442" t="s">
        <v>263</v>
      </c>
      <c r="M442" t="s">
        <v>217</v>
      </c>
    </row>
    <row r="443" spans="1:13" x14ac:dyDescent="0.2">
      <c r="A443" s="2" t="s">
        <v>259</v>
      </c>
      <c r="B443" t="s">
        <v>260</v>
      </c>
      <c r="C443">
        <v>1013095002</v>
      </c>
      <c r="D443">
        <v>100</v>
      </c>
      <c r="E443" t="s">
        <v>187</v>
      </c>
      <c r="F443">
        <v>10.8125775</v>
      </c>
      <c r="G443" t="s">
        <v>184</v>
      </c>
      <c r="I443" t="s">
        <v>13</v>
      </c>
      <c r="J443" t="s">
        <v>261</v>
      </c>
      <c r="K443" t="s">
        <v>262</v>
      </c>
      <c r="L443" t="s">
        <v>263</v>
      </c>
      <c r="M443" t="s">
        <v>217</v>
      </c>
    </row>
    <row r="444" spans="1:13" x14ac:dyDescent="0.2">
      <c r="A444" s="2" t="s">
        <v>259</v>
      </c>
      <c r="B444" t="s">
        <v>260</v>
      </c>
      <c r="C444">
        <v>1013095002</v>
      </c>
      <c r="D444">
        <v>100</v>
      </c>
      <c r="E444" t="s">
        <v>188</v>
      </c>
      <c r="F444">
        <v>154.06378681626899</v>
      </c>
      <c r="G444" t="s">
        <v>184</v>
      </c>
      <c r="I444" t="s">
        <v>13</v>
      </c>
      <c r="J444" t="s">
        <v>261</v>
      </c>
      <c r="K444" t="s">
        <v>262</v>
      </c>
      <c r="L444" t="s">
        <v>263</v>
      </c>
      <c r="M444" t="s">
        <v>217</v>
      </c>
    </row>
    <row r="445" spans="1:13" x14ac:dyDescent="0.2">
      <c r="A445" s="2" t="s">
        <v>259</v>
      </c>
      <c r="B445" t="s">
        <v>260</v>
      </c>
      <c r="C445">
        <v>1013095002</v>
      </c>
      <c r="D445">
        <v>100</v>
      </c>
      <c r="E445" t="s">
        <v>189</v>
      </c>
      <c r="F445">
        <v>157.37615823281899</v>
      </c>
      <c r="G445" t="s">
        <v>184</v>
      </c>
      <c r="I445" t="s">
        <v>13</v>
      </c>
      <c r="J445" t="s">
        <v>261</v>
      </c>
      <c r="K445" t="s">
        <v>262</v>
      </c>
      <c r="L445" t="s">
        <v>263</v>
      </c>
      <c r="M445" t="s">
        <v>217</v>
      </c>
    </row>
    <row r="446" spans="1:13" x14ac:dyDescent="0.2">
      <c r="A446" s="2" t="s">
        <v>259</v>
      </c>
      <c r="B446" t="s">
        <v>260</v>
      </c>
      <c r="C446">
        <v>1013095002</v>
      </c>
      <c r="D446">
        <v>100</v>
      </c>
      <c r="E446" t="s">
        <v>192</v>
      </c>
      <c r="F446">
        <v>4.7450000000000001</v>
      </c>
      <c r="G446" t="s">
        <v>184</v>
      </c>
      <c r="I446" t="s">
        <v>13</v>
      </c>
      <c r="J446" t="s">
        <v>261</v>
      </c>
      <c r="K446" t="s">
        <v>262</v>
      </c>
      <c r="L446" t="s">
        <v>263</v>
      </c>
      <c r="M446" t="s">
        <v>217</v>
      </c>
    </row>
    <row r="447" spans="1:13" x14ac:dyDescent="0.2">
      <c r="A447" s="2" t="s">
        <v>259</v>
      </c>
      <c r="B447" t="s">
        <v>260</v>
      </c>
      <c r="C447">
        <v>1013095002</v>
      </c>
      <c r="D447">
        <v>100</v>
      </c>
      <c r="E447" t="s">
        <v>193</v>
      </c>
      <c r="F447">
        <v>4.8470174999999998</v>
      </c>
      <c r="G447" t="s">
        <v>184</v>
      </c>
      <c r="I447" t="s">
        <v>13</v>
      </c>
      <c r="J447" t="s">
        <v>261</v>
      </c>
      <c r="K447" t="s">
        <v>262</v>
      </c>
      <c r="L447" t="s">
        <v>263</v>
      </c>
      <c r="M447" t="s">
        <v>217</v>
      </c>
    </row>
    <row r="448" spans="1:13" x14ac:dyDescent="0.2">
      <c r="A448" s="2" t="s">
        <v>259</v>
      </c>
      <c r="B448" t="s">
        <v>260</v>
      </c>
      <c r="C448">
        <v>1013095002</v>
      </c>
      <c r="D448">
        <v>100</v>
      </c>
      <c r="E448" t="s">
        <v>108</v>
      </c>
      <c r="F448">
        <v>149.31878681626901</v>
      </c>
      <c r="G448" t="s">
        <v>184</v>
      </c>
      <c r="I448" t="s">
        <v>13</v>
      </c>
      <c r="J448" t="s">
        <v>261</v>
      </c>
      <c r="K448" t="s">
        <v>262</v>
      </c>
      <c r="L448" t="s">
        <v>263</v>
      </c>
      <c r="M448" t="s">
        <v>217</v>
      </c>
    </row>
    <row r="449" spans="1:13" x14ac:dyDescent="0.2">
      <c r="A449" s="2" t="s">
        <v>259</v>
      </c>
      <c r="B449" t="s">
        <v>260</v>
      </c>
      <c r="C449">
        <v>1013095002</v>
      </c>
      <c r="D449">
        <v>100</v>
      </c>
      <c r="E449" t="s">
        <v>194</v>
      </c>
      <c r="F449">
        <v>0.73</v>
      </c>
      <c r="G449" t="s">
        <v>184</v>
      </c>
      <c r="I449" t="s">
        <v>13</v>
      </c>
      <c r="J449" t="s">
        <v>261</v>
      </c>
      <c r="K449" t="s">
        <v>262</v>
      </c>
      <c r="L449" t="s">
        <v>263</v>
      </c>
      <c r="M449" t="s">
        <v>217</v>
      </c>
    </row>
    <row r="450" spans="1:13" x14ac:dyDescent="0.2">
      <c r="A450" s="2" t="s">
        <v>259</v>
      </c>
      <c r="B450" t="s">
        <v>260</v>
      </c>
      <c r="C450">
        <v>1013095002</v>
      </c>
      <c r="D450">
        <v>100</v>
      </c>
      <c r="E450" t="s">
        <v>195</v>
      </c>
      <c r="F450">
        <v>0.745695</v>
      </c>
      <c r="G450" t="s">
        <v>184</v>
      </c>
      <c r="I450" t="s">
        <v>13</v>
      </c>
      <c r="J450" t="s">
        <v>261</v>
      </c>
      <c r="K450" t="s">
        <v>262</v>
      </c>
      <c r="L450" t="s">
        <v>263</v>
      </c>
      <c r="M450" t="s">
        <v>217</v>
      </c>
    </row>
    <row r="451" spans="1:13" x14ac:dyDescent="0.2">
      <c r="A451" s="2" t="s">
        <v>259</v>
      </c>
      <c r="B451" t="s">
        <v>260</v>
      </c>
      <c r="C451">
        <v>1013095002</v>
      </c>
      <c r="D451">
        <v>100</v>
      </c>
      <c r="E451" t="s">
        <v>196</v>
      </c>
      <c r="F451">
        <v>660.28499999999997</v>
      </c>
      <c r="G451" t="s">
        <v>184</v>
      </c>
      <c r="I451" t="s">
        <v>13</v>
      </c>
      <c r="J451" t="s">
        <v>261</v>
      </c>
      <c r="K451" t="s">
        <v>262</v>
      </c>
      <c r="L451" t="s">
        <v>263</v>
      </c>
      <c r="M451" t="s">
        <v>217</v>
      </c>
    </row>
    <row r="452" spans="1:13" x14ac:dyDescent="0.2">
      <c r="A452" s="2" t="s">
        <v>259</v>
      </c>
      <c r="B452" t="s">
        <v>260</v>
      </c>
      <c r="C452">
        <v>1013095002</v>
      </c>
      <c r="D452">
        <v>100</v>
      </c>
      <c r="E452" t="s">
        <v>197</v>
      </c>
      <c r="F452">
        <v>674.48112749999996</v>
      </c>
      <c r="G452" t="s">
        <v>184</v>
      </c>
      <c r="I452" t="s">
        <v>13</v>
      </c>
      <c r="J452" t="s">
        <v>261</v>
      </c>
      <c r="K452" t="s">
        <v>262</v>
      </c>
      <c r="L452" t="s">
        <v>263</v>
      </c>
      <c r="M452" t="s">
        <v>217</v>
      </c>
    </row>
    <row r="453" spans="1:13" x14ac:dyDescent="0.2">
      <c r="A453" s="2" t="s">
        <v>259</v>
      </c>
      <c r="B453" t="s">
        <v>260</v>
      </c>
      <c r="C453">
        <v>1013095002</v>
      </c>
      <c r="D453">
        <v>100</v>
      </c>
      <c r="E453" t="s">
        <v>198</v>
      </c>
      <c r="F453">
        <v>152.529140732819</v>
      </c>
      <c r="G453" t="s">
        <v>184</v>
      </c>
      <c r="I453" t="s">
        <v>13</v>
      </c>
      <c r="J453" t="s">
        <v>261</v>
      </c>
      <c r="K453" t="s">
        <v>262</v>
      </c>
      <c r="L453" t="s">
        <v>263</v>
      </c>
      <c r="M453" t="s">
        <v>217</v>
      </c>
    </row>
    <row r="454" spans="1:13" x14ac:dyDescent="0.2">
      <c r="A454" s="2" t="s">
        <v>259</v>
      </c>
      <c r="B454" t="s">
        <v>260</v>
      </c>
      <c r="C454">
        <v>1013095002</v>
      </c>
      <c r="D454">
        <v>100</v>
      </c>
      <c r="E454" t="s">
        <v>109</v>
      </c>
      <c r="F454">
        <v>4.7450000000000001</v>
      </c>
      <c r="G454" t="s">
        <v>184</v>
      </c>
      <c r="I454" t="s">
        <v>13</v>
      </c>
      <c r="J454" t="s">
        <v>261</v>
      </c>
      <c r="K454" t="s">
        <v>262</v>
      </c>
      <c r="L454" t="s">
        <v>263</v>
      </c>
      <c r="M454" t="s">
        <v>217</v>
      </c>
    </row>
    <row r="455" spans="1:13" x14ac:dyDescent="0.2">
      <c r="A455" s="2" t="s">
        <v>259</v>
      </c>
      <c r="B455" t="s">
        <v>260</v>
      </c>
      <c r="C455">
        <v>1013095002</v>
      </c>
      <c r="D455">
        <v>100</v>
      </c>
      <c r="E455" t="s">
        <v>199</v>
      </c>
      <c r="F455">
        <v>4.8470174999999998</v>
      </c>
      <c r="G455" t="s">
        <v>184</v>
      </c>
      <c r="I455" t="s">
        <v>13</v>
      </c>
      <c r="J455" t="s">
        <v>261</v>
      </c>
      <c r="K455" t="s">
        <v>262</v>
      </c>
      <c r="L455" t="s">
        <v>263</v>
      </c>
      <c r="M455" t="s">
        <v>217</v>
      </c>
    </row>
    <row r="456" spans="1:13" x14ac:dyDescent="0.2">
      <c r="A456" s="2" t="s">
        <v>259</v>
      </c>
      <c r="B456" t="s">
        <v>260</v>
      </c>
      <c r="C456">
        <v>1013095002</v>
      </c>
      <c r="D456">
        <v>100</v>
      </c>
      <c r="E456" t="s">
        <v>8</v>
      </c>
      <c r="F456">
        <v>25.55</v>
      </c>
      <c r="G456" t="s">
        <v>184</v>
      </c>
      <c r="I456" t="s">
        <v>13</v>
      </c>
      <c r="J456" t="s">
        <v>261</v>
      </c>
      <c r="K456" t="s">
        <v>262</v>
      </c>
      <c r="L456" t="s">
        <v>263</v>
      </c>
      <c r="M456" t="s">
        <v>217</v>
      </c>
    </row>
    <row r="457" spans="1:13" x14ac:dyDescent="0.2">
      <c r="A457" s="2" t="s">
        <v>259</v>
      </c>
      <c r="B457" t="s">
        <v>260</v>
      </c>
      <c r="C457">
        <v>1013095002</v>
      </c>
      <c r="D457">
        <v>100</v>
      </c>
      <c r="E457" t="s">
        <v>200</v>
      </c>
      <c r="F457">
        <v>26.099325</v>
      </c>
      <c r="G457" t="s">
        <v>184</v>
      </c>
      <c r="I457" t="s">
        <v>13</v>
      </c>
      <c r="J457" t="s">
        <v>261</v>
      </c>
      <c r="K457" t="s">
        <v>262</v>
      </c>
      <c r="L457" t="s">
        <v>263</v>
      </c>
      <c r="M457" t="s">
        <v>217</v>
      </c>
    </row>
    <row r="458" spans="1:13" x14ac:dyDescent="0.2">
      <c r="A458" s="2" t="s">
        <v>259</v>
      </c>
      <c r="B458" t="s">
        <v>260</v>
      </c>
      <c r="C458">
        <v>1013095002</v>
      </c>
      <c r="D458">
        <v>100</v>
      </c>
      <c r="E458" t="s">
        <v>201</v>
      </c>
      <c r="F458">
        <v>2445.5</v>
      </c>
      <c r="G458" t="s">
        <v>184</v>
      </c>
      <c r="I458" t="s">
        <v>13</v>
      </c>
      <c r="J458" t="s">
        <v>261</v>
      </c>
      <c r="K458" t="s">
        <v>262</v>
      </c>
      <c r="L458" t="s">
        <v>263</v>
      </c>
      <c r="M458" t="s">
        <v>217</v>
      </c>
    </row>
    <row r="459" spans="1:13" x14ac:dyDescent="0.2">
      <c r="A459" s="2" t="s">
        <v>259</v>
      </c>
      <c r="B459" t="s">
        <v>260</v>
      </c>
      <c r="C459">
        <v>1013095002</v>
      </c>
      <c r="D459">
        <v>100</v>
      </c>
      <c r="E459" t="s">
        <v>202</v>
      </c>
      <c r="F459">
        <v>2498.07825</v>
      </c>
      <c r="G459" t="s">
        <v>184</v>
      </c>
      <c r="I459" t="s">
        <v>13</v>
      </c>
      <c r="J459" t="s">
        <v>261</v>
      </c>
      <c r="K459" t="s">
        <v>262</v>
      </c>
      <c r="L459" t="s">
        <v>263</v>
      </c>
      <c r="M459" t="s">
        <v>217</v>
      </c>
    </row>
    <row r="460" spans="1:13" x14ac:dyDescent="0.2">
      <c r="A460" s="2" t="s">
        <v>264</v>
      </c>
      <c r="B460" t="s">
        <v>265</v>
      </c>
      <c r="C460">
        <v>1025321001</v>
      </c>
      <c r="D460">
        <v>5700</v>
      </c>
      <c r="E460" t="s">
        <v>266</v>
      </c>
      <c r="F460">
        <v>27.74</v>
      </c>
      <c r="G460" t="s">
        <v>184</v>
      </c>
      <c r="I460" t="s">
        <v>27</v>
      </c>
      <c r="J460" t="s">
        <v>267</v>
      </c>
      <c r="K460" t="s">
        <v>268</v>
      </c>
      <c r="L460" t="s">
        <v>269</v>
      </c>
      <c r="M460" t="s">
        <v>270</v>
      </c>
    </row>
    <row r="461" spans="1:13" x14ac:dyDescent="0.2">
      <c r="A461" s="2" t="s">
        <v>264</v>
      </c>
      <c r="B461" t="s">
        <v>265</v>
      </c>
      <c r="C461">
        <v>1025321001</v>
      </c>
      <c r="D461">
        <v>5700</v>
      </c>
      <c r="E461" t="s">
        <v>271</v>
      </c>
      <c r="F461">
        <v>27.74</v>
      </c>
      <c r="G461" t="s">
        <v>184</v>
      </c>
      <c r="I461" t="s">
        <v>27</v>
      </c>
      <c r="J461" t="s">
        <v>267</v>
      </c>
      <c r="K461" t="s">
        <v>268</v>
      </c>
      <c r="L461" t="s">
        <v>269</v>
      </c>
      <c r="M461" t="s">
        <v>270</v>
      </c>
    </row>
    <row r="462" spans="1:13" x14ac:dyDescent="0.2">
      <c r="A462" s="2" t="s">
        <v>264</v>
      </c>
      <c r="B462" t="s">
        <v>265</v>
      </c>
      <c r="C462">
        <v>1025321001</v>
      </c>
      <c r="D462">
        <v>5700</v>
      </c>
      <c r="E462" t="s">
        <v>272</v>
      </c>
      <c r="F462">
        <v>5329.73</v>
      </c>
      <c r="G462" t="s">
        <v>184</v>
      </c>
      <c r="I462" t="s">
        <v>27</v>
      </c>
      <c r="J462" t="s">
        <v>267</v>
      </c>
      <c r="K462" t="s">
        <v>268</v>
      </c>
      <c r="L462" t="s">
        <v>269</v>
      </c>
      <c r="M462" t="s">
        <v>270</v>
      </c>
    </row>
    <row r="463" spans="1:13" x14ac:dyDescent="0.2">
      <c r="A463" s="2" t="s">
        <v>264</v>
      </c>
      <c r="B463" t="s">
        <v>265</v>
      </c>
      <c r="C463">
        <v>1025321001</v>
      </c>
      <c r="D463">
        <v>5700</v>
      </c>
      <c r="E463" t="s">
        <v>273</v>
      </c>
      <c r="F463">
        <v>5329.73</v>
      </c>
      <c r="G463" t="s">
        <v>184</v>
      </c>
      <c r="I463" t="s">
        <v>27</v>
      </c>
      <c r="J463" t="s">
        <v>267</v>
      </c>
      <c r="K463" t="s">
        <v>268</v>
      </c>
      <c r="L463" t="s">
        <v>269</v>
      </c>
      <c r="M463" t="s">
        <v>270</v>
      </c>
    </row>
    <row r="464" spans="1:13" x14ac:dyDescent="0.2">
      <c r="A464" s="2" t="s">
        <v>264</v>
      </c>
      <c r="B464" t="s">
        <v>265</v>
      </c>
      <c r="C464">
        <v>1025321001</v>
      </c>
      <c r="D464">
        <v>5700</v>
      </c>
      <c r="E464" t="s">
        <v>107</v>
      </c>
      <c r="F464">
        <v>16308.565000000001</v>
      </c>
      <c r="G464" t="s">
        <v>184</v>
      </c>
      <c r="I464" t="s">
        <v>27</v>
      </c>
      <c r="J464" t="s">
        <v>267</v>
      </c>
      <c r="K464" t="s">
        <v>268</v>
      </c>
      <c r="L464" t="s">
        <v>269</v>
      </c>
      <c r="M464" t="s">
        <v>270</v>
      </c>
    </row>
    <row r="465" spans="1:13" x14ac:dyDescent="0.2">
      <c r="A465" s="2" t="s">
        <v>264</v>
      </c>
      <c r="B465" t="s">
        <v>265</v>
      </c>
      <c r="C465">
        <v>1025321001</v>
      </c>
      <c r="D465">
        <v>5700</v>
      </c>
      <c r="E465" t="s">
        <v>182</v>
      </c>
      <c r="F465">
        <v>16308.565000000001</v>
      </c>
      <c r="G465" t="s">
        <v>184</v>
      </c>
      <c r="I465" t="s">
        <v>27</v>
      </c>
      <c r="J465" t="s">
        <v>267</v>
      </c>
      <c r="K465" t="s">
        <v>268</v>
      </c>
      <c r="L465" t="s">
        <v>269</v>
      </c>
      <c r="M465" t="s">
        <v>270</v>
      </c>
    </row>
    <row r="466" spans="1:13" x14ac:dyDescent="0.2">
      <c r="A466" s="2" t="s">
        <v>264</v>
      </c>
      <c r="B466" t="s">
        <v>265</v>
      </c>
      <c r="C466">
        <v>1025321001</v>
      </c>
      <c r="D466">
        <v>5700</v>
      </c>
      <c r="E466" t="s">
        <v>183</v>
      </c>
      <c r="F466">
        <v>53936.05</v>
      </c>
      <c r="G466" t="s">
        <v>184</v>
      </c>
      <c r="I466" t="s">
        <v>27</v>
      </c>
      <c r="J466" t="s">
        <v>267</v>
      </c>
      <c r="K466" t="s">
        <v>268</v>
      </c>
      <c r="L466" t="s">
        <v>269</v>
      </c>
      <c r="M466" t="s">
        <v>270</v>
      </c>
    </row>
    <row r="467" spans="1:13" x14ac:dyDescent="0.2">
      <c r="A467" s="2" t="s">
        <v>264</v>
      </c>
      <c r="B467" t="s">
        <v>265</v>
      </c>
      <c r="C467">
        <v>1025321001</v>
      </c>
      <c r="D467">
        <v>5700</v>
      </c>
      <c r="E467" t="s">
        <v>185</v>
      </c>
      <c r="F467">
        <v>53936.05</v>
      </c>
      <c r="G467" t="s">
        <v>184</v>
      </c>
      <c r="I467" t="s">
        <v>27</v>
      </c>
      <c r="J467" t="s">
        <v>267</v>
      </c>
      <c r="K467" t="s">
        <v>268</v>
      </c>
      <c r="L467" t="s">
        <v>269</v>
      </c>
      <c r="M467" t="s">
        <v>270</v>
      </c>
    </row>
    <row r="468" spans="1:13" x14ac:dyDescent="0.2">
      <c r="A468" s="2" t="s">
        <v>264</v>
      </c>
      <c r="B468" t="s">
        <v>265</v>
      </c>
      <c r="C468">
        <v>1025321001</v>
      </c>
      <c r="D468">
        <v>5700</v>
      </c>
      <c r="E468" t="s">
        <v>274</v>
      </c>
      <c r="F468">
        <v>70.08</v>
      </c>
      <c r="G468" t="s">
        <v>177</v>
      </c>
      <c r="I468" t="s">
        <v>27</v>
      </c>
      <c r="J468" t="s">
        <v>267</v>
      </c>
      <c r="K468" t="s">
        <v>268</v>
      </c>
      <c r="L468" t="s">
        <v>269</v>
      </c>
      <c r="M468" t="s">
        <v>270</v>
      </c>
    </row>
    <row r="469" spans="1:13" x14ac:dyDescent="0.2">
      <c r="A469" s="2" t="s">
        <v>264</v>
      </c>
      <c r="B469" t="s">
        <v>265</v>
      </c>
      <c r="C469">
        <v>1025321001</v>
      </c>
      <c r="D469">
        <v>5700</v>
      </c>
      <c r="E469" t="s">
        <v>275</v>
      </c>
      <c r="F469">
        <v>70.08</v>
      </c>
      <c r="G469" t="s">
        <v>177</v>
      </c>
      <c r="I469" t="s">
        <v>27</v>
      </c>
      <c r="J469" t="s">
        <v>267</v>
      </c>
      <c r="K469" t="s">
        <v>268</v>
      </c>
      <c r="L469" t="s">
        <v>269</v>
      </c>
      <c r="M469" t="s">
        <v>270</v>
      </c>
    </row>
    <row r="470" spans="1:13" x14ac:dyDescent="0.2">
      <c r="A470" s="2" t="s">
        <v>264</v>
      </c>
      <c r="B470" t="s">
        <v>265</v>
      </c>
      <c r="C470">
        <v>1025321001</v>
      </c>
      <c r="D470">
        <v>5700</v>
      </c>
      <c r="E470" t="s">
        <v>186</v>
      </c>
      <c r="F470">
        <v>24498.07</v>
      </c>
      <c r="G470" t="s">
        <v>184</v>
      </c>
      <c r="I470" t="s">
        <v>27</v>
      </c>
      <c r="J470" t="s">
        <v>267</v>
      </c>
      <c r="K470" t="s">
        <v>268</v>
      </c>
      <c r="L470" t="s">
        <v>269</v>
      </c>
      <c r="M470" t="s">
        <v>270</v>
      </c>
    </row>
    <row r="471" spans="1:13" x14ac:dyDescent="0.2">
      <c r="A471" s="2" t="s">
        <v>264</v>
      </c>
      <c r="B471" t="s">
        <v>265</v>
      </c>
      <c r="C471">
        <v>1025321001</v>
      </c>
      <c r="D471">
        <v>5700</v>
      </c>
      <c r="E471" t="s">
        <v>187</v>
      </c>
      <c r="F471">
        <v>24498.07</v>
      </c>
      <c r="G471" t="s">
        <v>184</v>
      </c>
      <c r="I471" t="s">
        <v>27</v>
      </c>
      <c r="J471" t="s">
        <v>267</v>
      </c>
      <c r="K471" t="s">
        <v>268</v>
      </c>
      <c r="L471" t="s">
        <v>269</v>
      </c>
      <c r="M471" t="s">
        <v>270</v>
      </c>
    </row>
    <row r="472" spans="1:13" x14ac:dyDescent="0.2">
      <c r="A472" s="2" t="s">
        <v>264</v>
      </c>
      <c r="B472" t="s">
        <v>265</v>
      </c>
      <c r="C472">
        <v>1025321001</v>
      </c>
      <c r="D472">
        <v>5700</v>
      </c>
      <c r="E472" t="s">
        <v>188</v>
      </c>
      <c r="F472">
        <v>3209.08</v>
      </c>
      <c r="G472" t="s">
        <v>184</v>
      </c>
      <c r="I472" t="s">
        <v>27</v>
      </c>
      <c r="J472" t="s">
        <v>267</v>
      </c>
      <c r="K472" t="s">
        <v>268</v>
      </c>
      <c r="L472" t="s">
        <v>269</v>
      </c>
      <c r="M472" t="s">
        <v>270</v>
      </c>
    </row>
    <row r="473" spans="1:13" x14ac:dyDescent="0.2">
      <c r="A473" s="2" t="s">
        <v>264</v>
      </c>
      <c r="B473" t="s">
        <v>265</v>
      </c>
      <c r="C473">
        <v>1025321001</v>
      </c>
      <c r="D473">
        <v>5700</v>
      </c>
      <c r="E473" t="s">
        <v>189</v>
      </c>
      <c r="F473">
        <v>3209.08</v>
      </c>
      <c r="G473" t="s">
        <v>184</v>
      </c>
      <c r="I473" t="s">
        <v>27</v>
      </c>
      <c r="J473" t="s">
        <v>267</v>
      </c>
      <c r="K473" t="s">
        <v>268</v>
      </c>
      <c r="L473" t="s">
        <v>269</v>
      </c>
      <c r="M473" t="s">
        <v>270</v>
      </c>
    </row>
    <row r="474" spans="1:13" x14ac:dyDescent="0.2">
      <c r="A474" s="2" t="s">
        <v>264</v>
      </c>
      <c r="B474" t="s">
        <v>265</v>
      </c>
      <c r="C474">
        <v>1025321001</v>
      </c>
      <c r="D474">
        <v>5700</v>
      </c>
      <c r="E474" t="s">
        <v>190</v>
      </c>
      <c r="F474">
        <v>651.16</v>
      </c>
      <c r="G474" t="s">
        <v>184</v>
      </c>
      <c r="I474" t="s">
        <v>27</v>
      </c>
      <c r="J474" t="s">
        <v>267</v>
      </c>
      <c r="K474" t="s">
        <v>268</v>
      </c>
      <c r="L474" t="s">
        <v>269</v>
      </c>
      <c r="M474" t="s">
        <v>270</v>
      </c>
    </row>
    <row r="475" spans="1:13" x14ac:dyDescent="0.2">
      <c r="A475" s="2" t="s">
        <v>264</v>
      </c>
      <c r="B475" t="s">
        <v>265</v>
      </c>
      <c r="C475">
        <v>1025321001</v>
      </c>
      <c r="D475">
        <v>5700</v>
      </c>
      <c r="E475" t="s">
        <v>191</v>
      </c>
      <c r="F475">
        <v>651.16</v>
      </c>
      <c r="G475" t="s">
        <v>184</v>
      </c>
      <c r="I475" t="s">
        <v>27</v>
      </c>
      <c r="J475" t="s">
        <v>267</v>
      </c>
      <c r="K475" t="s">
        <v>268</v>
      </c>
      <c r="L475" t="s">
        <v>269</v>
      </c>
      <c r="M475" t="s">
        <v>270</v>
      </c>
    </row>
    <row r="476" spans="1:13" x14ac:dyDescent="0.2">
      <c r="A476" s="2" t="s">
        <v>264</v>
      </c>
      <c r="B476" t="s">
        <v>265</v>
      </c>
      <c r="C476">
        <v>1025321001</v>
      </c>
      <c r="D476">
        <v>5700</v>
      </c>
      <c r="E476" t="s">
        <v>192</v>
      </c>
      <c r="F476">
        <v>5055.25</v>
      </c>
      <c r="G476" t="s">
        <v>184</v>
      </c>
      <c r="I476" t="s">
        <v>27</v>
      </c>
      <c r="J476" t="s">
        <v>267</v>
      </c>
      <c r="K476" t="s">
        <v>268</v>
      </c>
      <c r="L476" t="s">
        <v>269</v>
      </c>
      <c r="M476" t="s">
        <v>270</v>
      </c>
    </row>
    <row r="477" spans="1:13" x14ac:dyDescent="0.2">
      <c r="A477" s="2" t="s">
        <v>264</v>
      </c>
      <c r="B477" t="s">
        <v>265</v>
      </c>
      <c r="C477">
        <v>1025321001</v>
      </c>
      <c r="D477">
        <v>5700</v>
      </c>
      <c r="E477" t="s">
        <v>193</v>
      </c>
      <c r="F477">
        <v>5055.25</v>
      </c>
      <c r="G477" t="s">
        <v>184</v>
      </c>
      <c r="I477" t="s">
        <v>27</v>
      </c>
      <c r="J477" t="s">
        <v>267</v>
      </c>
      <c r="K477" t="s">
        <v>268</v>
      </c>
      <c r="L477" t="s">
        <v>269</v>
      </c>
      <c r="M477" t="s">
        <v>270</v>
      </c>
    </row>
    <row r="478" spans="1:13" x14ac:dyDescent="0.2">
      <c r="A478" s="2" t="s">
        <v>264</v>
      </c>
      <c r="B478" t="s">
        <v>265</v>
      </c>
      <c r="C478">
        <v>1025321001</v>
      </c>
      <c r="D478">
        <v>5700</v>
      </c>
      <c r="E478" t="s">
        <v>108</v>
      </c>
      <c r="F478">
        <v>1976.4806311360401</v>
      </c>
      <c r="G478" t="s">
        <v>184</v>
      </c>
      <c r="I478" t="s">
        <v>27</v>
      </c>
      <c r="J478" t="s">
        <v>267</v>
      </c>
      <c r="K478" t="s">
        <v>268</v>
      </c>
      <c r="L478" t="s">
        <v>269</v>
      </c>
      <c r="M478" t="s">
        <v>270</v>
      </c>
    </row>
    <row r="479" spans="1:13" x14ac:dyDescent="0.2">
      <c r="A479" s="2" t="s">
        <v>264</v>
      </c>
      <c r="B479" t="s">
        <v>265</v>
      </c>
      <c r="C479">
        <v>1025321001</v>
      </c>
      <c r="D479">
        <v>5700</v>
      </c>
      <c r="E479" t="s">
        <v>194</v>
      </c>
      <c r="F479">
        <v>137.24</v>
      </c>
      <c r="G479" t="s">
        <v>184</v>
      </c>
      <c r="I479" t="s">
        <v>27</v>
      </c>
      <c r="J479" t="s">
        <v>267</v>
      </c>
      <c r="K479" t="s">
        <v>268</v>
      </c>
      <c r="L479" t="s">
        <v>269</v>
      </c>
      <c r="M479" t="s">
        <v>270</v>
      </c>
    </row>
    <row r="480" spans="1:13" x14ac:dyDescent="0.2">
      <c r="A480" s="2" t="s">
        <v>264</v>
      </c>
      <c r="B480" t="s">
        <v>265</v>
      </c>
      <c r="C480">
        <v>1025321001</v>
      </c>
      <c r="D480">
        <v>5700</v>
      </c>
      <c r="E480" t="s">
        <v>195</v>
      </c>
      <c r="F480">
        <v>137.24</v>
      </c>
      <c r="G480" t="s">
        <v>184</v>
      </c>
      <c r="I480" t="s">
        <v>27</v>
      </c>
      <c r="J480" t="s">
        <v>267</v>
      </c>
      <c r="K480" t="s">
        <v>268</v>
      </c>
      <c r="L480" t="s">
        <v>269</v>
      </c>
      <c r="M480" t="s">
        <v>270</v>
      </c>
    </row>
    <row r="481" spans="1:13" x14ac:dyDescent="0.2">
      <c r="A481" s="2" t="s">
        <v>264</v>
      </c>
      <c r="B481" t="s">
        <v>265</v>
      </c>
      <c r="C481">
        <v>1025321001</v>
      </c>
      <c r="D481">
        <v>5700</v>
      </c>
      <c r="E481" t="s">
        <v>196</v>
      </c>
      <c r="F481">
        <v>8568.01</v>
      </c>
      <c r="G481" t="s">
        <v>184</v>
      </c>
      <c r="I481" t="s">
        <v>27</v>
      </c>
      <c r="J481" t="s">
        <v>267</v>
      </c>
      <c r="K481" t="s">
        <v>268</v>
      </c>
      <c r="L481" t="s">
        <v>269</v>
      </c>
      <c r="M481" t="s">
        <v>270</v>
      </c>
    </row>
    <row r="482" spans="1:13" x14ac:dyDescent="0.2">
      <c r="A482" s="2" t="s">
        <v>264</v>
      </c>
      <c r="B482" t="s">
        <v>265</v>
      </c>
      <c r="C482">
        <v>1025321001</v>
      </c>
      <c r="D482">
        <v>5700</v>
      </c>
      <c r="E482" t="s">
        <v>197</v>
      </c>
      <c r="F482">
        <v>8568.01</v>
      </c>
      <c r="G482" t="s">
        <v>184</v>
      </c>
      <c r="I482" t="s">
        <v>27</v>
      </c>
      <c r="J482" t="s">
        <v>267</v>
      </c>
      <c r="K482" t="s">
        <v>268</v>
      </c>
      <c r="L482" t="s">
        <v>269</v>
      </c>
      <c r="M482" t="s">
        <v>270</v>
      </c>
    </row>
    <row r="483" spans="1:13" x14ac:dyDescent="0.2">
      <c r="A483" s="2" t="s">
        <v>264</v>
      </c>
      <c r="B483" t="s">
        <v>265</v>
      </c>
      <c r="C483">
        <v>1025321001</v>
      </c>
      <c r="D483">
        <v>5700</v>
      </c>
      <c r="E483" t="s">
        <v>198</v>
      </c>
      <c r="F483">
        <v>1976.4806311360401</v>
      </c>
      <c r="G483" t="s">
        <v>184</v>
      </c>
      <c r="I483" t="s">
        <v>27</v>
      </c>
      <c r="J483" t="s">
        <v>267</v>
      </c>
      <c r="K483" t="s">
        <v>268</v>
      </c>
      <c r="L483" t="s">
        <v>269</v>
      </c>
      <c r="M483" t="s">
        <v>270</v>
      </c>
    </row>
    <row r="484" spans="1:13" x14ac:dyDescent="0.2">
      <c r="A484" s="2" t="s">
        <v>264</v>
      </c>
      <c r="B484" t="s">
        <v>265</v>
      </c>
      <c r="C484">
        <v>1025321001</v>
      </c>
      <c r="D484">
        <v>5700</v>
      </c>
      <c r="E484" t="s">
        <v>109</v>
      </c>
      <c r="F484">
        <v>5055.25</v>
      </c>
      <c r="G484" t="s">
        <v>184</v>
      </c>
      <c r="I484" t="s">
        <v>27</v>
      </c>
      <c r="J484" t="s">
        <v>267</v>
      </c>
      <c r="K484" t="s">
        <v>268</v>
      </c>
      <c r="L484" t="s">
        <v>269</v>
      </c>
      <c r="M484" t="s">
        <v>270</v>
      </c>
    </row>
    <row r="485" spans="1:13" x14ac:dyDescent="0.2">
      <c r="A485" s="2" t="s">
        <v>264</v>
      </c>
      <c r="B485" t="s">
        <v>265</v>
      </c>
      <c r="C485">
        <v>1025321001</v>
      </c>
      <c r="D485">
        <v>5700</v>
      </c>
      <c r="E485" t="s">
        <v>199</v>
      </c>
      <c r="F485">
        <v>5055.25</v>
      </c>
      <c r="G485" t="s">
        <v>184</v>
      </c>
      <c r="I485" t="s">
        <v>27</v>
      </c>
      <c r="J485" t="s">
        <v>267</v>
      </c>
      <c r="K485" t="s">
        <v>268</v>
      </c>
      <c r="L485" t="s">
        <v>269</v>
      </c>
      <c r="M485" t="s">
        <v>270</v>
      </c>
    </row>
    <row r="486" spans="1:13" x14ac:dyDescent="0.2">
      <c r="A486" s="2" t="s">
        <v>264</v>
      </c>
      <c r="B486" t="s">
        <v>265</v>
      </c>
      <c r="C486">
        <v>1025321001</v>
      </c>
      <c r="D486">
        <v>5700</v>
      </c>
      <c r="E486" t="s">
        <v>8</v>
      </c>
      <c r="F486">
        <v>819.06</v>
      </c>
      <c r="G486" t="s">
        <v>184</v>
      </c>
      <c r="I486" t="s">
        <v>27</v>
      </c>
      <c r="J486" t="s">
        <v>267</v>
      </c>
      <c r="K486" t="s">
        <v>268</v>
      </c>
      <c r="L486" t="s">
        <v>269</v>
      </c>
      <c r="M486" t="s">
        <v>270</v>
      </c>
    </row>
    <row r="487" spans="1:13" x14ac:dyDescent="0.2">
      <c r="A487" s="2" t="s">
        <v>264</v>
      </c>
      <c r="B487" t="s">
        <v>265</v>
      </c>
      <c r="C487">
        <v>1025321001</v>
      </c>
      <c r="D487">
        <v>5700</v>
      </c>
      <c r="E487" t="s">
        <v>200</v>
      </c>
      <c r="F487">
        <v>819.06</v>
      </c>
      <c r="G487" t="s">
        <v>184</v>
      </c>
      <c r="I487" t="s">
        <v>27</v>
      </c>
      <c r="J487" t="s">
        <v>267</v>
      </c>
      <c r="K487" t="s">
        <v>268</v>
      </c>
      <c r="L487" t="s">
        <v>269</v>
      </c>
      <c r="M487" t="s">
        <v>270</v>
      </c>
    </row>
    <row r="488" spans="1:13" x14ac:dyDescent="0.2">
      <c r="A488" s="2" t="s">
        <v>264</v>
      </c>
      <c r="B488" t="s">
        <v>265</v>
      </c>
      <c r="C488">
        <v>1025321001</v>
      </c>
      <c r="D488">
        <v>5700</v>
      </c>
      <c r="E488" t="s">
        <v>201</v>
      </c>
      <c r="F488">
        <v>666229.02500000002</v>
      </c>
      <c r="G488" t="s">
        <v>184</v>
      </c>
      <c r="I488" t="s">
        <v>27</v>
      </c>
      <c r="J488" t="s">
        <v>267</v>
      </c>
      <c r="K488" t="s">
        <v>268</v>
      </c>
      <c r="L488" t="s">
        <v>269</v>
      </c>
      <c r="M488" t="s">
        <v>270</v>
      </c>
    </row>
    <row r="489" spans="1:13" x14ac:dyDescent="0.2">
      <c r="A489" s="2" t="s">
        <v>264</v>
      </c>
      <c r="B489" t="s">
        <v>265</v>
      </c>
      <c r="C489">
        <v>1025321001</v>
      </c>
      <c r="D489">
        <v>5700</v>
      </c>
      <c r="E489" t="s">
        <v>202</v>
      </c>
      <c r="F489">
        <v>666229.02500000002</v>
      </c>
      <c r="G489" t="s">
        <v>184</v>
      </c>
      <c r="I489" t="s">
        <v>27</v>
      </c>
      <c r="J489" t="s">
        <v>267</v>
      </c>
      <c r="K489" t="s">
        <v>268</v>
      </c>
      <c r="L489" t="s">
        <v>269</v>
      </c>
      <c r="M489" t="s">
        <v>270</v>
      </c>
    </row>
    <row r="490" spans="1:13" x14ac:dyDescent="0.2">
      <c r="A490" s="2" t="s">
        <v>264</v>
      </c>
      <c r="B490" t="s">
        <v>265</v>
      </c>
      <c r="C490">
        <v>1025321001</v>
      </c>
      <c r="D490">
        <v>5700</v>
      </c>
      <c r="E490" t="s">
        <v>276</v>
      </c>
      <c r="F490">
        <v>17765.28</v>
      </c>
      <c r="G490" t="s">
        <v>184</v>
      </c>
      <c r="I490" t="s">
        <v>27</v>
      </c>
      <c r="J490" t="s">
        <v>267</v>
      </c>
      <c r="K490" t="s">
        <v>268</v>
      </c>
      <c r="L490" t="s">
        <v>269</v>
      </c>
      <c r="M490" t="s">
        <v>270</v>
      </c>
    </row>
    <row r="491" spans="1:13" x14ac:dyDescent="0.2">
      <c r="A491" s="2" t="s">
        <v>264</v>
      </c>
      <c r="B491" t="s">
        <v>265</v>
      </c>
      <c r="C491">
        <v>1025321001</v>
      </c>
      <c r="D491">
        <v>5700</v>
      </c>
      <c r="E491" t="s">
        <v>277</v>
      </c>
      <c r="F491">
        <v>17765.28</v>
      </c>
      <c r="G491" t="s">
        <v>184</v>
      </c>
      <c r="I491" t="s">
        <v>27</v>
      </c>
      <c r="J491" t="s">
        <v>267</v>
      </c>
      <c r="K491" t="s">
        <v>268</v>
      </c>
      <c r="L491" t="s">
        <v>269</v>
      </c>
      <c r="M491" t="s">
        <v>270</v>
      </c>
    </row>
    <row r="492" spans="1:13" x14ac:dyDescent="0.2">
      <c r="A492" s="2" t="s">
        <v>278</v>
      </c>
      <c r="B492" t="s">
        <v>279</v>
      </c>
      <c r="C492">
        <v>1034071001</v>
      </c>
      <c r="D492">
        <v>1500</v>
      </c>
      <c r="E492" t="s">
        <v>107</v>
      </c>
      <c r="F492">
        <v>91.25</v>
      </c>
      <c r="G492" t="s">
        <v>184</v>
      </c>
      <c r="I492" t="s">
        <v>15</v>
      </c>
      <c r="J492" t="s">
        <v>280</v>
      </c>
      <c r="K492" t="s">
        <v>281</v>
      </c>
      <c r="L492" t="s">
        <v>282</v>
      </c>
      <c r="M492" t="s">
        <v>256</v>
      </c>
    </row>
    <row r="493" spans="1:13" x14ac:dyDescent="0.2">
      <c r="A493" s="2" t="s">
        <v>278</v>
      </c>
      <c r="B493" t="s">
        <v>279</v>
      </c>
      <c r="C493">
        <v>1034071001</v>
      </c>
      <c r="D493">
        <v>1500</v>
      </c>
      <c r="E493" t="s">
        <v>182</v>
      </c>
      <c r="F493">
        <v>101.01375</v>
      </c>
      <c r="G493" t="s">
        <v>184</v>
      </c>
      <c r="I493" t="s">
        <v>15</v>
      </c>
      <c r="J493" t="s">
        <v>280</v>
      </c>
      <c r="K493" t="s">
        <v>281</v>
      </c>
      <c r="L493" t="s">
        <v>282</v>
      </c>
      <c r="M493" t="s">
        <v>256</v>
      </c>
    </row>
    <row r="494" spans="1:13" x14ac:dyDescent="0.2">
      <c r="A494" s="2" t="s">
        <v>278</v>
      </c>
      <c r="B494" t="s">
        <v>279</v>
      </c>
      <c r="C494">
        <v>1034071001</v>
      </c>
      <c r="D494">
        <v>1500</v>
      </c>
      <c r="E494" t="s">
        <v>183</v>
      </c>
      <c r="F494">
        <v>529.98</v>
      </c>
      <c r="G494" t="s">
        <v>184</v>
      </c>
      <c r="I494" t="s">
        <v>15</v>
      </c>
      <c r="J494" t="s">
        <v>280</v>
      </c>
      <c r="K494" t="s">
        <v>281</v>
      </c>
      <c r="L494" t="s">
        <v>282</v>
      </c>
      <c r="M494" t="s">
        <v>256</v>
      </c>
    </row>
    <row r="495" spans="1:13" x14ac:dyDescent="0.2">
      <c r="A495" s="2" t="s">
        <v>278</v>
      </c>
      <c r="B495" t="s">
        <v>279</v>
      </c>
      <c r="C495">
        <v>1034071001</v>
      </c>
      <c r="D495">
        <v>1500</v>
      </c>
      <c r="E495" t="s">
        <v>185</v>
      </c>
      <c r="F495">
        <v>586.68786</v>
      </c>
      <c r="G495" t="s">
        <v>184</v>
      </c>
      <c r="I495" t="s">
        <v>15</v>
      </c>
      <c r="J495" t="s">
        <v>280</v>
      </c>
      <c r="K495" t="s">
        <v>281</v>
      </c>
      <c r="L495" t="s">
        <v>282</v>
      </c>
      <c r="M495" t="s">
        <v>256</v>
      </c>
    </row>
    <row r="496" spans="1:13" x14ac:dyDescent="0.2">
      <c r="A496" s="2" t="s">
        <v>278</v>
      </c>
      <c r="B496" t="s">
        <v>279</v>
      </c>
      <c r="C496">
        <v>1034071001</v>
      </c>
      <c r="D496">
        <v>1500</v>
      </c>
      <c r="E496" t="s">
        <v>186</v>
      </c>
      <c r="F496">
        <v>129.94</v>
      </c>
      <c r="G496" t="s">
        <v>184</v>
      </c>
      <c r="I496" t="s">
        <v>15</v>
      </c>
      <c r="J496" t="s">
        <v>280</v>
      </c>
      <c r="K496" t="s">
        <v>281</v>
      </c>
      <c r="L496" t="s">
        <v>282</v>
      </c>
      <c r="M496" t="s">
        <v>256</v>
      </c>
    </row>
    <row r="497" spans="1:13" x14ac:dyDescent="0.2">
      <c r="A497" s="2" t="s">
        <v>278</v>
      </c>
      <c r="B497" t="s">
        <v>279</v>
      </c>
      <c r="C497">
        <v>1034071001</v>
      </c>
      <c r="D497">
        <v>1500</v>
      </c>
      <c r="E497" t="s">
        <v>187</v>
      </c>
      <c r="F497">
        <v>143.84358</v>
      </c>
      <c r="G497" t="s">
        <v>184</v>
      </c>
      <c r="I497" t="s">
        <v>15</v>
      </c>
      <c r="J497" t="s">
        <v>280</v>
      </c>
      <c r="K497" t="s">
        <v>281</v>
      </c>
      <c r="L497" t="s">
        <v>282</v>
      </c>
      <c r="M497" t="s">
        <v>256</v>
      </c>
    </row>
    <row r="498" spans="1:13" x14ac:dyDescent="0.2">
      <c r="A498" s="2" t="s">
        <v>278</v>
      </c>
      <c r="B498" t="s">
        <v>279</v>
      </c>
      <c r="C498">
        <v>1034071001</v>
      </c>
      <c r="D498">
        <v>1500</v>
      </c>
      <c r="E498" t="s">
        <v>188</v>
      </c>
      <c r="F498">
        <v>108.153646563815</v>
      </c>
      <c r="G498" t="s">
        <v>184</v>
      </c>
      <c r="I498" t="s">
        <v>15</v>
      </c>
      <c r="J498" t="s">
        <v>280</v>
      </c>
      <c r="K498" t="s">
        <v>281</v>
      </c>
      <c r="L498" t="s">
        <v>282</v>
      </c>
      <c r="M498" t="s">
        <v>256</v>
      </c>
    </row>
    <row r="499" spans="1:13" x14ac:dyDescent="0.2">
      <c r="A499" s="2" t="s">
        <v>278</v>
      </c>
      <c r="B499" t="s">
        <v>279</v>
      </c>
      <c r="C499">
        <v>1034071001</v>
      </c>
      <c r="D499">
        <v>1500</v>
      </c>
      <c r="E499" t="s">
        <v>189</v>
      </c>
      <c r="F499">
        <v>119.726086746143</v>
      </c>
      <c r="G499" t="s">
        <v>184</v>
      </c>
      <c r="I499" t="s">
        <v>15</v>
      </c>
      <c r="J499" t="s">
        <v>280</v>
      </c>
      <c r="K499" t="s">
        <v>281</v>
      </c>
      <c r="L499" t="s">
        <v>282</v>
      </c>
      <c r="M499" t="s">
        <v>256</v>
      </c>
    </row>
    <row r="500" spans="1:13" x14ac:dyDescent="0.2">
      <c r="A500" s="2" t="s">
        <v>278</v>
      </c>
      <c r="B500" t="s">
        <v>279</v>
      </c>
      <c r="C500">
        <v>1034071001</v>
      </c>
      <c r="D500">
        <v>1500</v>
      </c>
      <c r="E500" t="s">
        <v>190</v>
      </c>
      <c r="F500">
        <v>275.94</v>
      </c>
      <c r="G500" t="s">
        <v>184</v>
      </c>
      <c r="I500" t="s">
        <v>15</v>
      </c>
      <c r="J500" t="s">
        <v>280</v>
      </c>
      <c r="K500" t="s">
        <v>281</v>
      </c>
      <c r="L500" t="s">
        <v>282</v>
      </c>
      <c r="M500" t="s">
        <v>256</v>
      </c>
    </row>
    <row r="501" spans="1:13" x14ac:dyDescent="0.2">
      <c r="A501" s="2" t="s">
        <v>278</v>
      </c>
      <c r="B501" t="s">
        <v>279</v>
      </c>
      <c r="C501">
        <v>1034071001</v>
      </c>
      <c r="D501">
        <v>1500</v>
      </c>
      <c r="E501" t="s">
        <v>191</v>
      </c>
      <c r="F501">
        <v>305.46557999999999</v>
      </c>
      <c r="G501" t="s">
        <v>184</v>
      </c>
      <c r="I501" t="s">
        <v>15</v>
      </c>
      <c r="J501" t="s">
        <v>280</v>
      </c>
      <c r="K501" t="s">
        <v>281</v>
      </c>
      <c r="L501" t="s">
        <v>282</v>
      </c>
      <c r="M501" t="s">
        <v>256</v>
      </c>
    </row>
    <row r="502" spans="1:13" x14ac:dyDescent="0.2">
      <c r="A502" s="2" t="s">
        <v>278</v>
      </c>
      <c r="B502" t="s">
        <v>279</v>
      </c>
      <c r="C502">
        <v>1034071001</v>
      </c>
      <c r="D502">
        <v>1500</v>
      </c>
      <c r="E502" t="s">
        <v>192</v>
      </c>
      <c r="F502">
        <v>101.105</v>
      </c>
      <c r="G502" t="s">
        <v>184</v>
      </c>
      <c r="I502" t="s">
        <v>15</v>
      </c>
      <c r="J502" t="s">
        <v>280</v>
      </c>
      <c r="K502" t="s">
        <v>281</v>
      </c>
      <c r="L502" t="s">
        <v>282</v>
      </c>
      <c r="M502" t="s">
        <v>256</v>
      </c>
    </row>
    <row r="503" spans="1:13" x14ac:dyDescent="0.2">
      <c r="A503" s="2" t="s">
        <v>278</v>
      </c>
      <c r="B503" t="s">
        <v>279</v>
      </c>
      <c r="C503">
        <v>1034071001</v>
      </c>
      <c r="D503">
        <v>1500</v>
      </c>
      <c r="E503" t="s">
        <v>193</v>
      </c>
      <c r="F503">
        <v>111.92323500000001</v>
      </c>
      <c r="G503" t="s">
        <v>184</v>
      </c>
      <c r="I503" t="s">
        <v>15</v>
      </c>
      <c r="J503" t="s">
        <v>280</v>
      </c>
      <c r="K503" t="s">
        <v>281</v>
      </c>
      <c r="L503" t="s">
        <v>282</v>
      </c>
      <c r="M503" t="s">
        <v>256</v>
      </c>
    </row>
    <row r="504" spans="1:13" x14ac:dyDescent="0.2">
      <c r="A504" s="2" t="s">
        <v>278</v>
      </c>
      <c r="B504" t="s">
        <v>279</v>
      </c>
      <c r="C504">
        <v>1034071001</v>
      </c>
      <c r="D504">
        <v>1500</v>
      </c>
      <c r="E504" t="s">
        <v>108</v>
      </c>
      <c r="F504">
        <v>7.0486465638148701</v>
      </c>
      <c r="G504" t="s">
        <v>184</v>
      </c>
      <c r="I504" t="s">
        <v>15</v>
      </c>
      <c r="J504" t="s">
        <v>280</v>
      </c>
      <c r="K504" t="s">
        <v>281</v>
      </c>
      <c r="L504" t="s">
        <v>282</v>
      </c>
      <c r="M504" t="s">
        <v>256</v>
      </c>
    </row>
    <row r="505" spans="1:13" x14ac:dyDescent="0.2">
      <c r="A505" s="2" t="s">
        <v>278</v>
      </c>
      <c r="B505" t="s">
        <v>279</v>
      </c>
      <c r="C505">
        <v>1034071001</v>
      </c>
      <c r="D505">
        <v>1500</v>
      </c>
      <c r="E505" t="s">
        <v>194</v>
      </c>
      <c r="F505">
        <v>4.7450000000000001</v>
      </c>
      <c r="G505" t="s">
        <v>184</v>
      </c>
      <c r="I505" t="s">
        <v>15</v>
      </c>
      <c r="J505" t="s">
        <v>280</v>
      </c>
      <c r="K505" t="s">
        <v>281</v>
      </c>
      <c r="L505" t="s">
        <v>282</v>
      </c>
      <c r="M505" t="s">
        <v>256</v>
      </c>
    </row>
    <row r="506" spans="1:13" x14ac:dyDescent="0.2">
      <c r="A506" s="2" t="s">
        <v>278</v>
      </c>
      <c r="B506" t="s">
        <v>279</v>
      </c>
      <c r="C506">
        <v>1034071001</v>
      </c>
      <c r="D506">
        <v>1500</v>
      </c>
      <c r="E506" t="s">
        <v>195</v>
      </c>
      <c r="F506">
        <v>5.2527150000000002</v>
      </c>
      <c r="G506" t="s">
        <v>184</v>
      </c>
      <c r="I506" t="s">
        <v>15</v>
      </c>
      <c r="J506" t="s">
        <v>280</v>
      </c>
      <c r="K506" t="s">
        <v>281</v>
      </c>
      <c r="L506" t="s">
        <v>282</v>
      </c>
      <c r="M506" t="s">
        <v>256</v>
      </c>
    </row>
    <row r="507" spans="1:13" x14ac:dyDescent="0.2">
      <c r="A507" s="2" t="s">
        <v>278</v>
      </c>
      <c r="B507" t="s">
        <v>279</v>
      </c>
      <c r="C507">
        <v>1034071001</v>
      </c>
      <c r="D507">
        <v>1500</v>
      </c>
      <c r="E507" t="s">
        <v>196</v>
      </c>
      <c r="F507">
        <v>24.82</v>
      </c>
      <c r="G507" t="s">
        <v>184</v>
      </c>
      <c r="I507" t="s">
        <v>15</v>
      </c>
      <c r="J507" t="s">
        <v>280</v>
      </c>
      <c r="K507" t="s">
        <v>281</v>
      </c>
      <c r="L507" t="s">
        <v>282</v>
      </c>
      <c r="M507" t="s">
        <v>256</v>
      </c>
    </row>
    <row r="508" spans="1:13" x14ac:dyDescent="0.2">
      <c r="A508" s="2" t="s">
        <v>278</v>
      </c>
      <c r="B508" t="s">
        <v>279</v>
      </c>
      <c r="C508">
        <v>1034071001</v>
      </c>
      <c r="D508">
        <v>1500</v>
      </c>
      <c r="E508" t="s">
        <v>197</v>
      </c>
      <c r="F508">
        <v>27.475739999999998</v>
      </c>
      <c r="G508" t="s">
        <v>184</v>
      </c>
      <c r="I508" t="s">
        <v>15</v>
      </c>
      <c r="J508" t="s">
        <v>280</v>
      </c>
      <c r="K508" t="s">
        <v>281</v>
      </c>
      <c r="L508" t="s">
        <v>282</v>
      </c>
      <c r="M508" t="s">
        <v>256</v>
      </c>
    </row>
    <row r="509" spans="1:13" x14ac:dyDescent="0.2">
      <c r="A509" s="2" t="s">
        <v>278</v>
      </c>
      <c r="B509" t="s">
        <v>279</v>
      </c>
      <c r="C509">
        <v>1034071001</v>
      </c>
      <c r="D509">
        <v>1500</v>
      </c>
      <c r="E509" t="s">
        <v>198</v>
      </c>
      <c r="F509">
        <v>7.8028517461430598</v>
      </c>
      <c r="G509" t="s">
        <v>184</v>
      </c>
      <c r="I509" t="s">
        <v>15</v>
      </c>
      <c r="J509" t="s">
        <v>280</v>
      </c>
      <c r="K509" t="s">
        <v>281</v>
      </c>
      <c r="L509" t="s">
        <v>282</v>
      </c>
      <c r="M509" t="s">
        <v>256</v>
      </c>
    </row>
    <row r="510" spans="1:13" x14ac:dyDescent="0.2">
      <c r="A510" s="2" t="s">
        <v>278</v>
      </c>
      <c r="B510" t="s">
        <v>279</v>
      </c>
      <c r="C510">
        <v>1034071001</v>
      </c>
      <c r="D510">
        <v>1500</v>
      </c>
      <c r="E510" t="s">
        <v>109</v>
      </c>
      <c r="F510">
        <v>101.105</v>
      </c>
      <c r="G510" t="s">
        <v>184</v>
      </c>
      <c r="I510" t="s">
        <v>15</v>
      </c>
      <c r="J510" t="s">
        <v>280</v>
      </c>
      <c r="K510" t="s">
        <v>281</v>
      </c>
      <c r="L510" t="s">
        <v>282</v>
      </c>
      <c r="M510" t="s">
        <v>256</v>
      </c>
    </row>
    <row r="511" spans="1:13" x14ac:dyDescent="0.2">
      <c r="A511" s="2" t="s">
        <v>278</v>
      </c>
      <c r="B511" t="s">
        <v>279</v>
      </c>
      <c r="C511">
        <v>1034071001</v>
      </c>
      <c r="D511">
        <v>1500</v>
      </c>
      <c r="E511" t="s">
        <v>199</v>
      </c>
      <c r="F511">
        <v>111.92323500000001</v>
      </c>
      <c r="G511" t="s">
        <v>184</v>
      </c>
      <c r="I511" t="s">
        <v>15</v>
      </c>
      <c r="J511" t="s">
        <v>280</v>
      </c>
      <c r="K511" t="s">
        <v>281</v>
      </c>
      <c r="L511" t="s">
        <v>282</v>
      </c>
      <c r="M511" t="s">
        <v>256</v>
      </c>
    </row>
    <row r="512" spans="1:13" x14ac:dyDescent="0.2">
      <c r="A512" s="2" t="s">
        <v>278</v>
      </c>
      <c r="B512" t="s">
        <v>279</v>
      </c>
      <c r="C512">
        <v>1034071001</v>
      </c>
      <c r="D512">
        <v>1500</v>
      </c>
      <c r="E512" t="s">
        <v>8</v>
      </c>
      <c r="F512">
        <v>6.9349999999999996</v>
      </c>
      <c r="G512" t="s">
        <v>184</v>
      </c>
      <c r="I512" t="s">
        <v>15</v>
      </c>
      <c r="J512" t="s">
        <v>280</v>
      </c>
      <c r="K512" t="s">
        <v>281</v>
      </c>
      <c r="L512" t="s">
        <v>282</v>
      </c>
      <c r="M512" t="s">
        <v>256</v>
      </c>
    </row>
    <row r="513" spans="1:13" x14ac:dyDescent="0.2">
      <c r="A513" s="2" t="s">
        <v>278</v>
      </c>
      <c r="B513" t="s">
        <v>279</v>
      </c>
      <c r="C513">
        <v>1034071001</v>
      </c>
      <c r="D513">
        <v>1500</v>
      </c>
      <c r="E513" t="s">
        <v>200</v>
      </c>
      <c r="F513">
        <v>7.6770449999999997</v>
      </c>
      <c r="G513" t="s">
        <v>184</v>
      </c>
      <c r="I513" t="s">
        <v>15</v>
      </c>
      <c r="J513" t="s">
        <v>280</v>
      </c>
      <c r="K513" t="s">
        <v>281</v>
      </c>
      <c r="L513" t="s">
        <v>282</v>
      </c>
      <c r="M513" t="s">
        <v>256</v>
      </c>
    </row>
    <row r="514" spans="1:13" x14ac:dyDescent="0.2">
      <c r="A514" s="2" t="s">
        <v>278</v>
      </c>
      <c r="B514" t="s">
        <v>279</v>
      </c>
      <c r="C514">
        <v>1034071001</v>
      </c>
      <c r="D514">
        <v>1500</v>
      </c>
      <c r="E514" t="s">
        <v>201</v>
      </c>
      <c r="F514">
        <v>13609.025</v>
      </c>
      <c r="G514" t="s">
        <v>184</v>
      </c>
      <c r="I514" t="s">
        <v>15</v>
      </c>
      <c r="J514" t="s">
        <v>280</v>
      </c>
      <c r="K514" t="s">
        <v>281</v>
      </c>
      <c r="L514" t="s">
        <v>282</v>
      </c>
      <c r="M514" t="s">
        <v>256</v>
      </c>
    </row>
    <row r="515" spans="1:13" x14ac:dyDescent="0.2">
      <c r="A515" s="2" t="s">
        <v>278</v>
      </c>
      <c r="B515" t="s">
        <v>279</v>
      </c>
      <c r="C515">
        <v>1034071001</v>
      </c>
      <c r="D515">
        <v>1500</v>
      </c>
      <c r="E515" t="s">
        <v>202</v>
      </c>
      <c r="F515">
        <v>15065.190675</v>
      </c>
      <c r="G515" t="s">
        <v>184</v>
      </c>
      <c r="I515" t="s">
        <v>15</v>
      </c>
      <c r="J515" t="s">
        <v>280</v>
      </c>
      <c r="K515" t="s">
        <v>281</v>
      </c>
      <c r="L515" t="s">
        <v>282</v>
      </c>
      <c r="M515" t="s">
        <v>256</v>
      </c>
    </row>
    <row r="516" spans="1:13" x14ac:dyDescent="0.2">
      <c r="A516" s="2" t="s">
        <v>283</v>
      </c>
      <c r="B516" t="s">
        <v>284</v>
      </c>
      <c r="C516">
        <v>1034079002</v>
      </c>
      <c r="D516">
        <v>1000</v>
      </c>
      <c r="E516" t="s">
        <v>107</v>
      </c>
      <c r="F516">
        <v>2077.2150000000001</v>
      </c>
      <c r="G516" t="s">
        <v>184</v>
      </c>
      <c r="I516" t="s">
        <v>17</v>
      </c>
      <c r="J516" t="s">
        <v>285</v>
      </c>
      <c r="K516" t="s">
        <v>286</v>
      </c>
      <c r="L516" t="s">
        <v>287</v>
      </c>
      <c r="M516" t="s">
        <v>256</v>
      </c>
    </row>
    <row r="517" spans="1:13" x14ac:dyDescent="0.2">
      <c r="A517" s="2" t="s">
        <v>283</v>
      </c>
      <c r="B517" t="s">
        <v>284</v>
      </c>
      <c r="C517">
        <v>1034079002</v>
      </c>
      <c r="D517">
        <v>1000</v>
      </c>
      <c r="E517" t="s">
        <v>182</v>
      </c>
      <c r="F517">
        <v>2299.4770050000002</v>
      </c>
      <c r="G517" t="s">
        <v>184</v>
      </c>
      <c r="I517" t="s">
        <v>17</v>
      </c>
      <c r="J517" t="s">
        <v>285</v>
      </c>
      <c r="K517" t="s">
        <v>286</v>
      </c>
      <c r="L517" t="s">
        <v>287</v>
      </c>
      <c r="M517" t="s">
        <v>256</v>
      </c>
    </row>
    <row r="518" spans="1:13" x14ac:dyDescent="0.2">
      <c r="A518" s="2" t="s">
        <v>283</v>
      </c>
      <c r="B518" t="s">
        <v>284</v>
      </c>
      <c r="C518">
        <v>1034079002</v>
      </c>
      <c r="D518">
        <v>1000</v>
      </c>
      <c r="E518" t="s">
        <v>183</v>
      </c>
      <c r="F518">
        <v>8443.18</v>
      </c>
      <c r="G518" t="s">
        <v>184</v>
      </c>
      <c r="I518" t="s">
        <v>17</v>
      </c>
      <c r="J518" t="s">
        <v>285</v>
      </c>
      <c r="K518" t="s">
        <v>286</v>
      </c>
      <c r="L518" t="s">
        <v>287</v>
      </c>
      <c r="M518" t="s">
        <v>256</v>
      </c>
    </row>
    <row r="519" spans="1:13" x14ac:dyDescent="0.2">
      <c r="A519" s="2" t="s">
        <v>283</v>
      </c>
      <c r="B519" t="s">
        <v>284</v>
      </c>
      <c r="C519">
        <v>1034079002</v>
      </c>
      <c r="D519">
        <v>1000</v>
      </c>
      <c r="E519" t="s">
        <v>185</v>
      </c>
      <c r="F519">
        <v>9346.6002599999993</v>
      </c>
      <c r="G519" t="s">
        <v>184</v>
      </c>
      <c r="I519" t="s">
        <v>17</v>
      </c>
      <c r="J519" t="s">
        <v>285</v>
      </c>
      <c r="K519" t="s">
        <v>286</v>
      </c>
      <c r="L519" t="s">
        <v>287</v>
      </c>
      <c r="M519" t="s">
        <v>256</v>
      </c>
    </row>
    <row r="520" spans="1:13" x14ac:dyDescent="0.2">
      <c r="A520" s="2" t="s">
        <v>283</v>
      </c>
      <c r="B520" t="s">
        <v>284</v>
      </c>
      <c r="C520">
        <v>1034079002</v>
      </c>
      <c r="D520">
        <v>1000</v>
      </c>
      <c r="E520" t="s">
        <v>186</v>
      </c>
      <c r="F520">
        <v>4253.71</v>
      </c>
      <c r="G520" t="s">
        <v>184</v>
      </c>
      <c r="I520" t="s">
        <v>17</v>
      </c>
      <c r="J520" t="s">
        <v>285</v>
      </c>
      <c r="K520" t="s">
        <v>286</v>
      </c>
      <c r="L520" t="s">
        <v>287</v>
      </c>
      <c r="M520" t="s">
        <v>256</v>
      </c>
    </row>
    <row r="521" spans="1:13" x14ac:dyDescent="0.2">
      <c r="A521" s="2" t="s">
        <v>283</v>
      </c>
      <c r="B521" t="s">
        <v>284</v>
      </c>
      <c r="C521">
        <v>1034079002</v>
      </c>
      <c r="D521">
        <v>1000</v>
      </c>
      <c r="E521" t="s">
        <v>187</v>
      </c>
      <c r="F521">
        <v>4708.8569699999998</v>
      </c>
      <c r="G521" t="s">
        <v>184</v>
      </c>
      <c r="I521" t="s">
        <v>17</v>
      </c>
      <c r="J521" t="s">
        <v>285</v>
      </c>
      <c r="K521" t="s">
        <v>286</v>
      </c>
      <c r="L521" t="s">
        <v>287</v>
      </c>
      <c r="M521" t="s">
        <v>256</v>
      </c>
    </row>
    <row r="522" spans="1:13" x14ac:dyDescent="0.2">
      <c r="A522" s="2" t="s">
        <v>283</v>
      </c>
      <c r="B522" t="s">
        <v>284</v>
      </c>
      <c r="C522">
        <v>1034079002</v>
      </c>
      <c r="D522">
        <v>1000</v>
      </c>
      <c r="E522" t="s">
        <v>188</v>
      </c>
      <c r="F522">
        <v>1373.13</v>
      </c>
      <c r="G522" t="s">
        <v>184</v>
      </c>
      <c r="I522" t="s">
        <v>17</v>
      </c>
      <c r="J522" t="s">
        <v>285</v>
      </c>
      <c r="K522" t="s">
        <v>286</v>
      </c>
      <c r="L522" t="s">
        <v>287</v>
      </c>
      <c r="M522" t="s">
        <v>256</v>
      </c>
    </row>
    <row r="523" spans="1:13" x14ac:dyDescent="0.2">
      <c r="A523" s="2" t="s">
        <v>283</v>
      </c>
      <c r="B523" t="s">
        <v>284</v>
      </c>
      <c r="C523">
        <v>1034079002</v>
      </c>
      <c r="D523">
        <v>1000</v>
      </c>
      <c r="E523" t="s">
        <v>189</v>
      </c>
      <c r="F523">
        <v>1520.0549100000001</v>
      </c>
      <c r="G523" t="s">
        <v>184</v>
      </c>
      <c r="I523" t="s">
        <v>17</v>
      </c>
      <c r="J523" t="s">
        <v>285</v>
      </c>
      <c r="K523" t="s">
        <v>286</v>
      </c>
      <c r="L523" t="s">
        <v>287</v>
      </c>
      <c r="M523" t="s">
        <v>256</v>
      </c>
    </row>
    <row r="524" spans="1:13" x14ac:dyDescent="0.2">
      <c r="A524" s="2" t="s">
        <v>283</v>
      </c>
      <c r="B524" t="s">
        <v>284</v>
      </c>
      <c r="C524">
        <v>1034079002</v>
      </c>
      <c r="D524">
        <v>1000</v>
      </c>
      <c r="E524" t="s">
        <v>190</v>
      </c>
      <c r="F524">
        <v>987.32500000000005</v>
      </c>
      <c r="G524" t="s">
        <v>184</v>
      </c>
      <c r="I524" t="s">
        <v>17</v>
      </c>
      <c r="J524" t="s">
        <v>285</v>
      </c>
      <c r="K524" t="s">
        <v>286</v>
      </c>
      <c r="L524" t="s">
        <v>287</v>
      </c>
      <c r="M524" t="s">
        <v>256</v>
      </c>
    </row>
    <row r="525" spans="1:13" x14ac:dyDescent="0.2">
      <c r="A525" s="2" t="s">
        <v>283</v>
      </c>
      <c r="B525" t="s">
        <v>284</v>
      </c>
      <c r="C525">
        <v>1034079002</v>
      </c>
      <c r="D525">
        <v>1000</v>
      </c>
      <c r="E525" t="s">
        <v>191</v>
      </c>
      <c r="F525">
        <v>1092.9687750000001</v>
      </c>
      <c r="G525" t="s">
        <v>184</v>
      </c>
      <c r="I525" t="s">
        <v>17</v>
      </c>
      <c r="J525" t="s">
        <v>285</v>
      </c>
      <c r="K525" t="s">
        <v>286</v>
      </c>
      <c r="L525" t="s">
        <v>287</v>
      </c>
      <c r="M525" t="s">
        <v>256</v>
      </c>
    </row>
    <row r="526" spans="1:13" x14ac:dyDescent="0.2">
      <c r="A526" s="2" t="s">
        <v>283</v>
      </c>
      <c r="B526" t="s">
        <v>284</v>
      </c>
      <c r="C526">
        <v>1034079002</v>
      </c>
      <c r="D526">
        <v>1000</v>
      </c>
      <c r="E526" t="s">
        <v>192</v>
      </c>
      <c r="F526">
        <v>1361.45</v>
      </c>
      <c r="G526" t="s">
        <v>184</v>
      </c>
      <c r="I526" t="s">
        <v>17</v>
      </c>
      <c r="J526" t="s">
        <v>285</v>
      </c>
      <c r="K526" t="s">
        <v>286</v>
      </c>
      <c r="L526" t="s">
        <v>287</v>
      </c>
      <c r="M526" t="s">
        <v>256</v>
      </c>
    </row>
    <row r="527" spans="1:13" x14ac:dyDescent="0.2">
      <c r="A527" s="2" t="s">
        <v>283</v>
      </c>
      <c r="B527" t="s">
        <v>284</v>
      </c>
      <c r="C527">
        <v>1034079002</v>
      </c>
      <c r="D527">
        <v>1000</v>
      </c>
      <c r="E527" t="s">
        <v>193</v>
      </c>
      <c r="F527">
        <v>1507.1251500000001</v>
      </c>
      <c r="G527" t="s">
        <v>184</v>
      </c>
      <c r="I527" t="s">
        <v>17</v>
      </c>
      <c r="J527" t="s">
        <v>285</v>
      </c>
      <c r="K527" t="s">
        <v>286</v>
      </c>
      <c r="L527" t="s">
        <v>287</v>
      </c>
      <c r="M527" t="s">
        <v>256</v>
      </c>
    </row>
    <row r="528" spans="1:13" x14ac:dyDescent="0.2">
      <c r="A528" s="2" t="s">
        <v>283</v>
      </c>
      <c r="B528" t="s">
        <v>284</v>
      </c>
      <c r="C528">
        <v>1034079002</v>
      </c>
      <c r="D528">
        <v>1000</v>
      </c>
      <c r="E528" t="s">
        <v>108</v>
      </c>
      <c r="F528">
        <v>18.218260869565199</v>
      </c>
      <c r="G528" t="s">
        <v>177</v>
      </c>
      <c r="I528" t="s">
        <v>17</v>
      </c>
      <c r="J528" t="s">
        <v>285</v>
      </c>
      <c r="K528" t="s">
        <v>286</v>
      </c>
      <c r="L528" t="s">
        <v>287</v>
      </c>
      <c r="M528" t="s">
        <v>256</v>
      </c>
    </row>
    <row r="529" spans="1:13" x14ac:dyDescent="0.2">
      <c r="A529" s="2" t="s">
        <v>283</v>
      </c>
      <c r="B529" t="s">
        <v>284</v>
      </c>
      <c r="C529">
        <v>1034079002</v>
      </c>
      <c r="D529">
        <v>1000</v>
      </c>
      <c r="E529" t="s">
        <v>194</v>
      </c>
      <c r="F529">
        <v>59.86</v>
      </c>
      <c r="G529" t="s">
        <v>177</v>
      </c>
      <c r="I529" t="s">
        <v>17</v>
      </c>
      <c r="J529" t="s">
        <v>285</v>
      </c>
      <c r="K529" t="s">
        <v>286</v>
      </c>
      <c r="L529" t="s">
        <v>287</v>
      </c>
      <c r="M529" t="s">
        <v>256</v>
      </c>
    </row>
    <row r="530" spans="1:13" x14ac:dyDescent="0.2">
      <c r="A530" s="2" t="s">
        <v>283</v>
      </c>
      <c r="B530" t="s">
        <v>284</v>
      </c>
      <c r="C530">
        <v>1034079002</v>
      </c>
      <c r="D530">
        <v>1000</v>
      </c>
      <c r="E530" t="s">
        <v>195</v>
      </c>
      <c r="F530">
        <v>66.265020000000007</v>
      </c>
      <c r="G530" t="s">
        <v>177</v>
      </c>
      <c r="I530" t="s">
        <v>17</v>
      </c>
      <c r="J530" t="s">
        <v>285</v>
      </c>
      <c r="K530" t="s">
        <v>286</v>
      </c>
      <c r="L530" t="s">
        <v>287</v>
      </c>
      <c r="M530" t="s">
        <v>256</v>
      </c>
    </row>
    <row r="531" spans="1:13" x14ac:dyDescent="0.2">
      <c r="A531" s="2" t="s">
        <v>283</v>
      </c>
      <c r="B531" t="s">
        <v>284</v>
      </c>
      <c r="C531">
        <v>1034079002</v>
      </c>
      <c r="D531">
        <v>1000</v>
      </c>
      <c r="E531" t="s">
        <v>198</v>
      </c>
      <c r="F531">
        <v>20.167614782608702</v>
      </c>
      <c r="G531" t="s">
        <v>177</v>
      </c>
      <c r="I531" t="s">
        <v>17</v>
      </c>
      <c r="J531" t="s">
        <v>285</v>
      </c>
      <c r="K531" t="s">
        <v>286</v>
      </c>
      <c r="L531" t="s">
        <v>287</v>
      </c>
      <c r="M531" t="s">
        <v>256</v>
      </c>
    </row>
    <row r="532" spans="1:13" x14ac:dyDescent="0.2">
      <c r="A532" s="2" t="s">
        <v>283</v>
      </c>
      <c r="B532" t="s">
        <v>284</v>
      </c>
      <c r="C532">
        <v>1034079002</v>
      </c>
      <c r="D532">
        <v>1000</v>
      </c>
      <c r="E532" t="s">
        <v>109</v>
      </c>
      <c r="F532">
        <v>1361.45</v>
      </c>
      <c r="G532" t="s">
        <v>184</v>
      </c>
      <c r="I532" t="s">
        <v>17</v>
      </c>
      <c r="J532" t="s">
        <v>285</v>
      </c>
      <c r="K532" t="s">
        <v>286</v>
      </c>
      <c r="L532" t="s">
        <v>287</v>
      </c>
      <c r="M532" t="s">
        <v>256</v>
      </c>
    </row>
    <row r="533" spans="1:13" x14ac:dyDescent="0.2">
      <c r="A533" s="2" t="s">
        <v>283</v>
      </c>
      <c r="B533" t="s">
        <v>284</v>
      </c>
      <c r="C533">
        <v>1034079002</v>
      </c>
      <c r="D533">
        <v>1000</v>
      </c>
      <c r="E533" t="s">
        <v>199</v>
      </c>
      <c r="F533">
        <v>1507.1251500000001</v>
      </c>
      <c r="G533" t="s">
        <v>184</v>
      </c>
      <c r="I533" t="s">
        <v>17</v>
      </c>
      <c r="J533" t="s">
        <v>285</v>
      </c>
      <c r="K533" t="s">
        <v>286</v>
      </c>
      <c r="L533" t="s">
        <v>287</v>
      </c>
      <c r="M533" t="s">
        <v>256</v>
      </c>
    </row>
    <row r="534" spans="1:13" x14ac:dyDescent="0.2">
      <c r="A534" s="2" t="s">
        <v>283</v>
      </c>
      <c r="B534" t="s">
        <v>284</v>
      </c>
      <c r="C534">
        <v>1034079002</v>
      </c>
      <c r="D534">
        <v>1000</v>
      </c>
      <c r="E534" t="s">
        <v>8</v>
      </c>
      <c r="F534">
        <v>212.79499999999999</v>
      </c>
      <c r="G534" t="s">
        <v>184</v>
      </c>
      <c r="I534" t="s">
        <v>17</v>
      </c>
      <c r="J534" t="s">
        <v>285</v>
      </c>
      <c r="K534" t="s">
        <v>286</v>
      </c>
      <c r="L534" t="s">
        <v>287</v>
      </c>
      <c r="M534" t="s">
        <v>256</v>
      </c>
    </row>
    <row r="535" spans="1:13" x14ac:dyDescent="0.2">
      <c r="A535" s="2" t="s">
        <v>283</v>
      </c>
      <c r="B535" t="s">
        <v>284</v>
      </c>
      <c r="C535">
        <v>1034079002</v>
      </c>
      <c r="D535">
        <v>1000</v>
      </c>
      <c r="E535" t="s">
        <v>200</v>
      </c>
      <c r="F535">
        <v>235.564065</v>
      </c>
      <c r="G535" t="s">
        <v>184</v>
      </c>
      <c r="I535" t="s">
        <v>17</v>
      </c>
      <c r="J535" t="s">
        <v>285</v>
      </c>
      <c r="K535" t="s">
        <v>286</v>
      </c>
      <c r="L535" t="s">
        <v>287</v>
      </c>
      <c r="M535" t="s">
        <v>256</v>
      </c>
    </row>
    <row r="536" spans="1:13" x14ac:dyDescent="0.2">
      <c r="A536" s="2" t="s">
        <v>283</v>
      </c>
      <c r="B536" t="s">
        <v>284</v>
      </c>
      <c r="C536">
        <v>1034079002</v>
      </c>
      <c r="D536">
        <v>1000</v>
      </c>
      <c r="E536" t="s">
        <v>201</v>
      </c>
      <c r="F536">
        <v>38817.75</v>
      </c>
      <c r="G536" t="s">
        <v>184</v>
      </c>
      <c r="I536" t="s">
        <v>17</v>
      </c>
      <c r="J536" t="s">
        <v>285</v>
      </c>
      <c r="K536" t="s">
        <v>286</v>
      </c>
      <c r="L536" t="s">
        <v>287</v>
      </c>
      <c r="M536" t="s">
        <v>256</v>
      </c>
    </row>
    <row r="537" spans="1:13" x14ac:dyDescent="0.2">
      <c r="A537" s="2" t="s">
        <v>283</v>
      </c>
      <c r="B537" t="s">
        <v>284</v>
      </c>
      <c r="C537">
        <v>1034079002</v>
      </c>
      <c r="D537">
        <v>1000</v>
      </c>
      <c r="E537" t="s">
        <v>202</v>
      </c>
      <c r="F537">
        <v>42971.249250000001</v>
      </c>
      <c r="G537" t="s">
        <v>184</v>
      </c>
      <c r="I537" t="s">
        <v>17</v>
      </c>
      <c r="J537" t="s">
        <v>285</v>
      </c>
      <c r="K537" t="s">
        <v>286</v>
      </c>
      <c r="L537" t="s">
        <v>287</v>
      </c>
      <c r="M537" t="s">
        <v>256</v>
      </c>
    </row>
    <row r="538" spans="1:13" x14ac:dyDescent="0.2">
      <c r="A538" s="2" t="s">
        <v>288</v>
      </c>
      <c r="B538" t="s">
        <v>289</v>
      </c>
      <c r="C538">
        <v>1034186001</v>
      </c>
      <c r="D538">
        <v>1100</v>
      </c>
      <c r="E538" t="s">
        <v>107</v>
      </c>
      <c r="F538">
        <v>831.83500000000004</v>
      </c>
      <c r="G538" t="s">
        <v>184</v>
      </c>
      <c r="I538" t="s">
        <v>17</v>
      </c>
      <c r="J538" t="s">
        <v>285</v>
      </c>
      <c r="K538" t="s">
        <v>286</v>
      </c>
      <c r="L538" t="s">
        <v>287</v>
      </c>
      <c r="M538" t="s">
        <v>256</v>
      </c>
    </row>
    <row r="539" spans="1:13" x14ac:dyDescent="0.2">
      <c r="A539" s="2" t="s">
        <v>288</v>
      </c>
      <c r="B539" t="s">
        <v>289</v>
      </c>
      <c r="C539">
        <v>1034186001</v>
      </c>
      <c r="D539">
        <v>1100</v>
      </c>
      <c r="E539" t="s">
        <v>182</v>
      </c>
      <c r="F539">
        <v>920.84134500000005</v>
      </c>
      <c r="G539" t="s">
        <v>184</v>
      </c>
      <c r="I539" t="s">
        <v>17</v>
      </c>
      <c r="J539" t="s">
        <v>285</v>
      </c>
      <c r="K539" t="s">
        <v>286</v>
      </c>
      <c r="L539" t="s">
        <v>287</v>
      </c>
      <c r="M539" t="s">
        <v>256</v>
      </c>
    </row>
    <row r="540" spans="1:13" x14ac:dyDescent="0.2">
      <c r="A540" s="2" t="s">
        <v>288</v>
      </c>
      <c r="B540" t="s">
        <v>289</v>
      </c>
      <c r="C540">
        <v>1034186001</v>
      </c>
      <c r="D540">
        <v>1100</v>
      </c>
      <c r="E540" t="s">
        <v>183</v>
      </c>
      <c r="F540">
        <v>3357.27</v>
      </c>
      <c r="G540" t="s">
        <v>184</v>
      </c>
      <c r="I540" t="s">
        <v>17</v>
      </c>
      <c r="J540" t="s">
        <v>285</v>
      </c>
      <c r="K540" t="s">
        <v>286</v>
      </c>
      <c r="L540" t="s">
        <v>287</v>
      </c>
      <c r="M540" t="s">
        <v>256</v>
      </c>
    </row>
    <row r="541" spans="1:13" x14ac:dyDescent="0.2">
      <c r="A541" s="2" t="s">
        <v>288</v>
      </c>
      <c r="B541" t="s">
        <v>289</v>
      </c>
      <c r="C541">
        <v>1034186001</v>
      </c>
      <c r="D541">
        <v>1100</v>
      </c>
      <c r="E541" t="s">
        <v>185</v>
      </c>
      <c r="F541">
        <v>3716.4978900000001</v>
      </c>
      <c r="G541" t="s">
        <v>184</v>
      </c>
      <c r="I541" t="s">
        <v>17</v>
      </c>
      <c r="J541" t="s">
        <v>285</v>
      </c>
      <c r="K541" t="s">
        <v>286</v>
      </c>
      <c r="L541" t="s">
        <v>287</v>
      </c>
      <c r="M541" t="s">
        <v>256</v>
      </c>
    </row>
    <row r="542" spans="1:13" x14ac:dyDescent="0.2">
      <c r="A542" s="2" t="s">
        <v>288</v>
      </c>
      <c r="B542" t="s">
        <v>289</v>
      </c>
      <c r="C542">
        <v>1034186001</v>
      </c>
      <c r="D542">
        <v>1100</v>
      </c>
      <c r="E542" t="s">
        <v>186</v>
      </c>
      <c r="F542">
        <v>1345.39</v>
      </c>
      <c r="G542" t="s">
        <v>184</v>
      </c>
      <c r="I542" t="s">
        <v>17</v>
      </c>
      <c r="J542" t="s">
        <v>285</v>
      </c>
      <c r="K542" t="s">
        <v>286</v>
      </c>
      <c r="L542" t="s">
        <v>287</v>
      </c>
      <c r="M542" t="s">
        <v>256</v>
      </c>
    </row>
    <row r="543" spans="1:13" x14ac:dyDescent="0.2">
      <c r="A543" s="2" t="s">
        <v>288</v>
      </c>
      <c r="B543" t="s">
        <v>289</v>
      </c>
      <c r="C543">
        <v>1034186001</v>
      </c>
      <c r="D543">
        <v>1100</v>
      </c>
      <c r="E543" t="s">
        <v>187</v>
      </c>
      <c r="F543">
        <v>1489.34673</v>
      </c>
      <c r="G543" t="s">
        <v>184</v>
      </c>
      <c r="I543" t="s">
        <v>17</v>
      </c>
      <c r="J543" t="s">
        <v>285</v>
      </c>
      <c r="K543" t="s">
        <v>286</v>
      </c>
      <c r="L543" t="s">
        <v>287</v>
      </c>
      <c r="M543" t="s">
        <v>256</v>
      </c>
    </row>
    <row r="544" spans="1:13" x14ac:dyDescent="0.2">
      <c r="A544" s="2" t="s">
        <v>288</v>
      </c>
      <c r="B544" t="s">
        <v>289</v>
      </c>
      <c r="C544">
        <v>1034186001</v>
      </c>
      <c r="D544">
        <v>1100</v>
      </c>
      <c r="E544" t="s">
        <v>188</v>
      </c>
      <c r="F544">
        <v>575.36542075736304</v>
      </c>
      <c r="G544" t="s">
        <v>184</v>
      </c>
      <c r="I544" t="s">
        <v>17</v>
      </c>
      <c r="J544" t="s">
        <v>285</v>
      </c>
      <c r="K544" t="s">
        <v>286</v>
      </c>
      <c r="L544" t="s">
        <v>287</v>
      </c>
      <c r="M544" t="s">
        <v>256</v>
      </c>
    </row>
    <row r="545" spans="1:13" x14ac:dyDescent="0.2">
      <c r="A545" s="2" t="s">
        <v>288</v>
      </c>
      <c r="B545" t="s">
        <v>289</v>
      </c>
      <c r="C545">
        <v>1034186001</v>
      </c>
      <c r="D545">
        <v>1100</v>
      </c>
      <c r="E545" t="s">
        <v>189</v>
      </c>
      <c r="F545">
        <v>636.92952077840096</v>
      </c>
      <c r="G545" t="s">
        <v>184</v>
      </c>
      <c r="I545" t="s">
        <v>17</v>
      </c>
      <c r="J545" t="s">
        <v>285</v>
      </c>
      <c r="K545" t="s">
        <v>286</v>
      </c>
      <c r="L545" t="s">
        <v>287</v>
      </c>
      <c r="M545" t="s">
        <v>256</v>
      </c>
    </row>
    <row r="546" spans="1:13" x14ac:dyDescent="0.2">
      <c r="A546" s="2" t="s">
        <v>288</v>
      </c>
      <c r="B546" t="s">
        <v>289</v>
      </c>
      <c r="C546">
        <v>1034186001</v>
      </c>
      <c r="D546">
        <v>1100</v>
      </c>
      <c r="E546" t="s">
        <v>190</v>
      </c>
      <c r="F546">
        <v>405.15</v>
      </c>
      <c r="G546" t="s">
        <v>184</v>
      </c>
      <c r="I546" t="s">
        <v>17</v>
      </c>
      <c r="J546" t="s">
        <v>285</v>
      </c>
      <c r="K546" t="s">
        <v>286</v>
      </c>
      <c r="L546" t="s">
        <v>287</v>
      </c>
      <c r="M546" t="s">
        <v>256</v>
      </c>
    </row>
    <row r="547" spans="1:13" x14ac:dyDescent="0.2">
      <c r="A547" s="2" t="s">
        <v>288</v>
      </c>
      <c r="B547" t="s">
        <v>289</v>
      </c>
      <c r="C547">
        <v>1034186001</v>
      </c>
      <c r="D547">
        <v>1100</v>
      </c>
      <c r="E547" t="s">
        <v>191</v>
      </c>
      <c r="F547">
        <v>448.50105000000002</v>
      </c>
      <c r="G547" t="s">
        <v>184</v>
      </c>
      <c r="I547" t="s">
        <v>17</v>
      </c>
      <c r="J547" t="s">
        <v>285</v>
      </c>
      <c r="K547" t="s">
        <v>286</v>
      </c>
      <c r="L547" t="s">
        <v>287</v>
      </c>
      <c r="M547" t="s">
        <v>256</v>
      </c>
    </row>
    <row r="548" spans="1:13" x14ac:dyDescent="0.2">
      <c r="A548" s="2" t="s">
        <v>288</v>
      </c>
      <c r="B548" t="s">
        <v>289</v>
      </c>
      <c r="C548">
        <v>1034186001</v>
      </c>
      <c r="D548">
        <v>1100</v>
      </c>
      <c r="E548" t="s">
        <v>192</v>
      </c>
      <c r="F548">
        <v>496.03500000000003</v>
      </c>
      <c r="G548" t="s">
        <v>184</v>
      </c>
      <c r="I548" t="s">
        <v>17</v>
      </c>
      <c r="J548" t="s">
        <v>285</v>
      </c>
      <c r="K548" t="s">
        <v>286</v>
      </c>
      <c r="L548" t="s">
        <v>287</v>
      </c>
      <c r="M548" t="s">
        <v>256</v>
      </c>
    </row>
    <row r="549" spans="1:13" x14ac:dyDescent="0.2">
      <c r="A549" s="2" t="s">
        <v>288</v>
      </c>
      <c r="B549" t="s">
        <v>289</v>
      </c>
      <c r="C549">
        <v>1034186001</v>
      </c>
      <c r="D549">
        <v>1100</v>
      </c>
      <c r="E549" t="s">
        <v>193</v>
      </c>
      <c r="F549">
        <v>549.11074499999995</v>
      </c>
      <c r="G549" t="s">
        <v>184</v>
      </c>
      <c r="I549" t="s">
        <v>17</v>
      </c>
      <c r="J549" t="s">
        <v>285</v>
      </c>
      <c r="K549" t="s">
        <v>286</v>
      </c>
      <c r="L549" t="s">
        <v>287</v>
      </c>
      <c r="M549" t="s">
        <v>256</v>
      </c>
    </row>
    <row r="550" spans="1:13" x14ac:dyDescent="0.2">
      <c r="A550" s="2" t="s">
        <v>288</v>
      </c>
      <c r="B550" t="s">
        <v>289</v>
      </c>
      <c r="C550">
        <v>1034186001</v>
      </c>
      <c r="D550">
        <v>1100</v>
      </c>
      <c r="E550" t="s">
        <v>108</v>
      </c>
      <c r="F550">
        <v>79.330420757363299</v>
      </c>
      <c r="G550" t="s">
        <v>184</v>
      </c>
      <c r="I550" t="s">
        <v>17</v>
      </c>
      <c r="J550" t="s">
        <v>285</v>
      </c>
      <c r="K550" t="s">
        <v>286</v>
      </c>
      <c r="L550" t="s">
        <v>287</v>
      </c>
      <c r="M550" t="s">
        <v>256</v>
      </c>
    </row>
    <row r="551" spans="1:13" x14ac:dyDescent="0.2">
      <c r="A551" s="2" t="s">
        <v>288</v>
      </c>
      <c r="B551" t="s">
        <v>289</v>
      </c>
      <c r="C551">
        <v>1034186001</v>
      </c>
      <c r="D551">
        <v>1100</v>
      </c>
      <c r="E551" t="s">
        <v>194</v>
      </c>
      <c r="F551">
        <v>13.14</v>
      </c>
      <c r="G551" t="s">
        <v>184</v>
      </c>
      <c r="I551" t="s">
        <v>17</v>
      </c>
      <c r="J551" t="s">
        <v>285</v>
      </c>
      <c r="K551" t="s">
        <v>286</v>
      </c>
      <c r="L551" t="s">
        <v>287</v>
      </c>
      <c r="M551" t="s">
        <v>256</v>
      </c>
    </row>
    <row r="552" spans="1:13" x14ac:dyDescent="0.2">
      <c r="A552" s="2" t="s">
        <v>288</v>
      </c>
      <c r="B552" t="s">
        <v>289</v>
      </c>
      <c r="C552">
        <v>1034186001</v>
      </c>
      <c r="D552">
        <v>1100</v>
      </c>
      <c r="E552" t="s">
        <v>195</v>
      </c>
      <c r="F552">
        <v>14.54598</v>
      </c>
      <c r="G552" t="s">
        <v>184</v>
      </c>
      <c r="I552" t="s">
        <v>17</v>
      </c>
      <c r="J552" t="s">
        <v>285</v>
      </c>
      <c r="K552" t="s">
        <v>286</v>
      </c>
      <c r="L552" t="s">
        <v>287</v>
      </c>
      <c r="M552" t="s">
        <v>256</v>
      </c>
    </row>
    <row r="553" spans="1:13" x14ac:dyDescent="0.2">
      <c r="A553" s="2" t="s">
        <v>288</v>
      </c>
      <c r="B553" t="s">
        <v>289</v>
      </c>
      <c r="C553">
        <v>1034186001</v>
      </c>
      <c r="D553">
        <v>1100</v>
      </c>
      <c r="E553" t="s">
        <v>196</v>
      </c>
      <c r="F553">
        <v>333.61</v>
      </c>
      <c r="G553" t="s">
        <v>184</v>
      </c>
      <c r="I553" t="s">
        <v>17</v>
      </c>
      <c r="J553" t="s">
        <v>285</v>
      </c>
      <c r="K553" t="s">
        <v>286</v>
      </c>
      <c r="L553" t="s">
        <v>287</v>
      </c>
      <c r="M553" t="s">
        <v>256</v>
      </c>
    </row>
    <row r="554" spans="1:13" x14ac:dyDescent="0.2">
      <c r="A554" s="2" t="s">
        <v>288</v>
      </c>
      <c r="B554" t="s">
        <v>289</v>
      </c>
      <c r="C554">
        <v>1034186001</v>
      </c>
      <c r="D554">
        <v>1100</v>
      </c>
      <c r="E554" t="s">
        <v>197</v>
      </c>
      <c r="F554">
        <v>369.30626999999998</v>
      </c>
      <c r="G554" t="s">
        <v>184</v>
      </c>
      <c r="I554" t="s">
        <v>17</v>
      </c>
      <c r="J554" t="s">
        <v>285</v>
      </c>
      <c r="K554" t="s">
        <v>286</v>
      </c>
      <c r="L554" t="s">
        <v>287</v>
      </c>
      <c r="M554" t="s">
        <v>256</v>
      </c>
    </row>
    <row r="555" spans="1:13" x14ac:dyDescent="0.2">
      <c r="A555" s="2" t="s">
        <v>288</v>
      </c>
      <c r="B555" t="s">
        <v>289</v>
      </c>
      <c r="C555">
        <v>1034186001</v>
      </c>
      <c r="D555">
        <v>1100</v>
      </c>
      <c r="E555" t="s">
        <v>198</v>
      </c>
      <c r="F555">
        <v>87.818775778401104</v>
      </c>
      <c r="G555" t="s">
        <v>184</v>
      </c>
      <c r="I555" t="s">
        <v>17</v>
      </c>
      <c r="J555" t="s">
        <v>285</v>
      </c>
      <c r="K555" t="s">
        <v>286</v>
      </c>
      <c r="L555" t="s">
        <v>287</v>
      </c>
      <c r="M555" t="s">
        <v>256</v>
      </c>
    </row>
    <row r="556" spans="1:13" x14ac:dyDescent="0.2">
      <c r="A556" s="2" t="s">
        <v>288</v>
      </c>
      <c r="B556" t="s">
        <v>289</v>
      </c>
      <c r="C556">
        <v>1034186001</v>
      </c>
      <c r="D556">
        <v>1100</v>
      </c>
      <c r="E556" t="s">
        <v>109</v>
      </c>
      <c r="F556">
        <v>496.03500000000003</v>
      </c>
      <c r="G556" t="s">
        <v>184</v>
      </c>
      <c r="I556" t="s">
        <v>17</v>
      </c>
      <c r="J556" t="s">
        <v>285</v>
      </c>
      <c r="K556" t="s">
        <v>286</v>
      </c>
      <c r="L556" t="s">
        <v>287</v>
      </c>
      <c r="M556" t="s">
        <v>256</v>
      </c>
    </row>
    <row r="557" spans="1:13" x14ac:dyDescent="0.2">
      <c r="A557" s="2" t="s">
        <v>288</v>
      </c>
      <c r="B557" t="s">
        <v>289</v>
      </c>
      <c r="C557">
        <v>1034186001</v>
      </c>
      <c r="D557">
        <v>1100</v>
      </c>
      <c r="E557" t="s">
        <v>199</v>
      </c>
      <c r="F557">
        <v>549.11074499999995</v>
      </c>
      <c r="G557" t="s">
        <v>184</v>
      </c>
      <c r="I557" t="s">
        <v>17</v>
      </c>
      <c r="J557" t="s">
        <v>285</v>
      </c>
      <c r="K557" t="s">
        <v>286</v>
      </c>
      <c r="L557" t="s">
        <v>287</v>
      </c>
      <c r="M557" t="s">
        <v>256</v>
      </c>
    </row>
    <row r="558" spans="1:13" x14ac:dyDescent="0.2">
      <c r="A558" s="2" t="s">
        <v>288</v>
      </c>
      <c r="B558" t="s">
        <v>289</v>
      </c>
      <c r="C558">
        <v>1034186001</v>
      </c>
      <c r="D558">
        <v>1100</v>
      </c>
      <c r="E558" t="s">
        <v>8</v>
      </c>
      <c r="F558">
        <v>176.29499999999999</v>
      </c>
      <c r="G558" t="s">
        <v>184</v>
      </c>
      <c r="I558" t="s">
        <v>17</v>
      </c>
      <c r="J558" t="s">
        <v>285</v>
      </c>
      <c r="K558" t="s">
        <v>286</v>
      </c>
      <c r="L558" t="s">
        <v>287</v>
      </c>
      <c r="M558" t="s">
        <v>256</v>
      </c>
    </row>
    <row r="559" spans="1:13" x14ac:dyDescent="0.2">
      <c r="A559" s="2" t="s">
        <v>288</v>
      </c>
      <c r="B559" t="s">
        <v>289</v>
      </c>
      <c r="C559">
        <v>1034186001</v>
      </c>
      <c r="D559">
        <v>1100</v>
      </c>
      <c r="E559" t="s">
        <v>200</v>
      </c>
      <c r="F559">
        <v>195.15856500000001</v>
      </c>
      <c r="G559" t="s">
        <v>184</v>
      </c>
      <c r="I559" t="s">
        <v>17</v>
      </c>
      <c r="J559" t="s">
        <v>285</v>
      </c>
      <c r="K559" t="s">
        <v>286</v>
      </c>
      <c r="L559" t="s">
        <v>287</v>
      </c>
      <c r="M559" t="s">
        <v>256</v>
      </c>
    </row>
    <row r="560" spans="1:13" x14ac:dyDescent="0.2">
      <c r="A560" s="2" t="s">
        <v>288</v>
      </c>
      <c r="B560" t="s">
        <v>289</v>
      </c>
      <c r="C560">
        <v>1034186001</v>
      </c>
      <c r="D560">
        <v>1100</v>
      </c>
      <c r="E560" t="s">
        <v>201</v>
      </c>
      <c r="F560">
        <v>18980</v>
      </c>
      <c r="G560" t="s">
        <v>184</v>
      </c>
      <c r="I560" t="s">
        <v>17</v>
      </c>
      <c r="J560" t="s">
        <v>285</v>
      </c>
      <c r="K560" t="s">
        <v>286</v>
      </c>
      <c r="L560" t="s">
        <v>287</v>
      </c>
      <c r="M560" t="s">
        <v>256</v>
      </c>
    </row>
    <row r="561" spans="1:13" x14ac:dyDescent="0.2">
      <c r="A561" s="2" t="s">
        <v>288</v>
      </c>
      <c r="B561" t="s">
        <v>289</v>
      </c>
      <c r="C561">
        <v>1034186001</v>
      </c>
      <c r="D561">
        <v>1100</v>
      </c>
      <c r="E561" t="s">
        <v>202</v>
      </c>
      <c r="F561">
        <v>21010.86</v>
      </c>
      <c r="G561" t="s">
        <v>184</v>
      </c>
      <c r="I561" t="s">
        <v>17</v>
      </c>
      <c r="J561" t="s">
        <v>285</v>
      </c>
      <c r="K561" t="s">
        <v>286</v>
      </c>
      <c r="L561" t="s">
        <v>287</v>
      </c>
      <c r="M561" t="s">
        <v>256</v>
      </c>
    </row>
    <row r="562" spans="1:13" x14ac:dyDescent="0.2">
      <c r="A562" s="2" t="s">
        <v>290</v>
      </c>
      <c r="B562" t="s">
        <v>291</v>
      </c>
      <c r="C562">
        <v>1038127102</v>
      </c>
      <c r="D562">
        <v>100</v>
      </c>
      <c r="E562" t="s">
        <v>107</v>
      </c>
      <c r="F562">
        <v>6.9349999999999996</v>
      </c>
      <c r="G562" t="s">
        <v>184</v>
      </c>
      <c r="I562" t="s">
        <v>91</v>
      </c>
      <c r="J562" t="s">
        <v>292</v>
      </c>
      <c r="K562" t="s">
        <v>293</v>
      </c>
      <c r="L562" t="s">
        <v>294</v>
      </c>
      <c r="M562" t="s">
        <v>181</v>
      </c>
    </row>
    <row r="563" spans="1:13" x14ac:dyDescent="0.2">
      <c r="A563" s="2" t="s">
        <v>290</v>
      </c>
      <c r="B563" t="s">
        <v>291</v>
      </c>
      <c r="C563">
        <v>1038127102</v>
      </c>
      <c r="D563">
        <v>100</v>
      </c>
      <c r="E563" t="s">
        <v>182</v>
      </c>
      <c r="F563">
        <v>7.2221089999999997</v>
      </c>
      <c r="G563" t="s">
        <v>184</v>
      </c>
      <c r="I563" t="s">
        <v>91</v>
      </c>
      <c r="J563" t="s">
        <v>292</v>
      </c>
      <c r="K563" t="s">
        <v>293</v>
      </c>
      <c r="L563" t="s">
        <v>294</v>
      </c>
      <c r="M563" t="s">
        <v>181</v>
      </c>
    </row>
    <row r="564" spans="1:13" x14ac:dyDescent="0.2">
      <c r="A564" s="2" t="s">
        <v>290</v>
      </c>
      <c r="B564" t="s">
        <v>291</v>
      </c>
      <c r="C564">
        <v>1038127102</v>
      </c>
      <c r="D564">
        <v>100</v>
      </c>
      <c r="E564" t="s">
        <v>183</v>
      </c>
      <c r="F564">
        <v>91.614999999999995</v>
      </c>
      <c r="G564" t="s">
        <v>184</v>
      </c>
      <c r="I564" t="s">
        <v>91</v>
      </c>
      <c r="J564" t="s">
        <v>292</v>
      </c>
      <c r="K564" t="s">
        <v>293</v>
      </c>
      <c r="L564" t="s">
        <v>294</v>
      </c>
      <c r="M564" t="s">
        <v>181</v>
      </c>
    </row>
    <row r="565" spans="1:13" x14ac:dyDescent="0.2">
      <c r="A565" s="2" t="s">
        <v>290</v>
      </c>
      <c r="B565" t="s">
        <v>291</v>
      </c>
      <c r="C565">
        <v>1038127102</v>
      </c>
      <c r="D565">
        <v>100</v>
      </c>
      <c r="E565" t="s">
        <v>185</v>
      </c>
      <c r="F565">
        <v>95.407860999999997</v>
      </c>
      <c r="G565" t="s">
        <v>184</v>
      </c>
      <c r="I565" t="s">
        <v>91</v>
      </c>
      <c r="J565" t="s">
        <v>292</v>
      </c>
      <c r="K565" t="s">
        <v>293</v>
      </c>
      <c r="L565" t="s">
        <v>294</v>
      </c>
      <c r="M565" t="s">
        <v>181</v>
      </c>
    </row>
    <row r="566" spans="1:13" x14ac:dyDescent="0.2">
      <c r="A566" s="2" t="s">
        <v>290</v>
      </c>
      <c r="B566" t="s">
        <v>291</v>
      </c>
      <c r="C566">
        <v>1038127102</v>
      </c>
      <c r="D566">
        <v>100</v>
      </c>
      <c r="E566" t="s">
        <v>186</v>
      </c>
      <c r="F566">
        <v>8.0299999999999994</v>
      </c>
      <c r="G566" t="s">
        <v>184</v>
      </c>
      <c r="I566" t="s">
        <v>91</v>
      </c>
      <c r="J566" t="s">
        <v>292</v>
      </c>
      <c r="K566" t="s">
        <v>293</v>
      </c>
      <c r="L566" t="s">
        <v>294</v>
      </c>
      <c r="M566" t="s">
        <v>181</v>
      </c>
    </row>
    <row r="567" spans="1:13" x14ac:dyDescent="0.2">
      <c r="A567" s="2" t="s">
        <v>290</v>
      </c>
      <c r="B567" t="s">
        <v>291</v>
      </c>
      <c r="C567">
        <v>1038127102</v>
      </c>
      <c r="D567">
        <v>100</v>
      </c>
      <c r="E567" t="s">
        <v>187</v>
      </c>
      <c r="F567">
        <v>8.3624419999999997</v>
      </c>
      <c r="G567" t="s">
        <v>184</v>
      </c>
      <c r="I567" t="s">
        <v>91</v>
      </c>
      <c r="J567" t="s">
        <v>292</v>
      </c>
      <c r="K567" t="s">
        <v>293</v>
      </c>
      <c r="L567" t="s">
        <v>294</v>
      </c>
      <c r="M567" t="s">
        <v>181</v>
      </c>
    </row>
    <row r="568" spans="1:13" x14ac:dyDescent="0.2">
      <c r="A568" s="2" t="s">
        <v>290</v>
      </c>
      <c r="B568" t="s">
        <v>291</v>
      </c>
      <c r="C568">
        <v>1038127102</v>
      </c>
      <c r="D568">
        <v>100</v>
      </c>
      <c r="E568" t="s">
        <v>188</v>
      </c>
      <c r="F568">
        <v>90.885000000000005</v>
      </c>
      <c r="G568" t="s">
        <v>184</v>
      </c>
      <c r="I568" t="s">
        <v>91</v>
      </c>
      <c r="J568" t="s">
        <v>292</v>
      </c>
      <c r="K568" t="s">
        <v>293</v>
      </c>
      <c r="L568" t="s">
        <v>294</v>
      </c>
      <c r="M568" t="s">
        <v>181</v>
      </c>
    </row>
    <row r="569" spans="1:13" x14ac:dyDescent="0.2">
      <c r="A569" s="2" t="s">
        <v>290</v>
      </c>
      <c r="B569" t="s">
        <v>291</v>
      </c>
      <c r="C569">
        <v>1038127102</v>
      </c>
      <c r="D569">
        <v>100</v>
      </c>
      <c r="E569" t="s">
        <v>189</v>
      </c>
      <c r="F569">
        <v>94.647638999999998</v>
      </c>
      <c r="G569" t="s">
        <v>184</v>
      </c>
      <c r="I569" t="s">
        <v>91</v>
      </c>
      <c r="J569" t="s">
        <v>292</v>
      </c>
      <c r="K569" t="s">
        <v>293</v>
      </c>
      <c r="L569" t="s">
        <v>294</v>
      </c>
      <c r="M569" t="s">
        <v>181</v>
      </c>
    </row>
    <row r="570" spans="1:13" x14ac:dyDescent="0.2">
      <c r="A570" s="2" t="s">
        <v>290</v>
      </c>
      <c r="B570" t="s">
        <v>291</v>
      </c>
      <c r="C570">
        <v>1038127102</v>
      </c>
      <c r="D570">
        <v>100</v>
      </c>
      <c r="E570" t="s">
        <v>190</v>
      </c>
      <c r="F570">
        <v>15.33</v>
      </c>
      <c r="G570" t="s">
        <v>184</v>
      </c>
      <c r="I570" t="s">
        <v>91</v>
      </c>
      <c r="J570" t="s">
        <v>292</v>
      </c>
      <c r="K570" t="s">
        <v>293</v>
      </c>
      <c r="L570" t="s">
        <v>294</v>
      </c>
      <c r="M570" t="s">
        <v>181</v>
      </c>
    </row>
    <row r="571" spans="1:13" x14ac:dyDescent="0.2">
      <c r="A571" s="2" t="s">
        <v>290</v>
      </c>
      <c r="B571" t="s">
        <v>291</v>
      </c>
      <c r="C571">
        <v>1038127102</v>
      </c>
      <c r="D571">
        <v>100</v>
      </c>
      <c r="E571" t="s">
        <v>191</v>
      </c>
      <c r="F571">
        <v>15.964662000000001</v>
      </c>
      <c r="G571" t="s">
        <v>184</v>
      </c>
      <c r="I571" t="s">
        <v>91</v>
      </c>
      <c r="J571" t="s">
        <v>292</v>
      </c>
      <c r="K571" t="s">
        <v>293</v>
      </c>
      <c r="L571" t="s">
        <v>294</v>
      </c>
      <c r="M571" t="s">
        <v>181</v>
      </c>
    </row>
    <row r="572" spans="1:13" x14ac:dyDescent="0.2">
      <c r="A572" s="2" t="s">
        <v>290</v>
      </c>
      <c r="B572" t="s">
        <v>291</v>
      </c>
      <c r="C572">
        <v>1038127102</v>
      </c>
      <c r="D572">
        <v>100</v>
      </c>
      <c r="E572" t="s">
        <v>192</v>
      </c>
      <c r="F572">
        <v>16.79</v>
      </c>
      <c r="G572" t="s">
        <v>184</v>
      </c>
      <c r="I572" t="s">
        <v>91</v>
      </c>
      <c r="J572" t="s">
        <v>292</v>
      </c>
      <c r="K572" t="s">
        <v>293</v>
      </c>
      <c r="L572" t="s">
        <v>294</v>
      </c>
      <c r="M572" t="s">
        <v>181</v>
      </c>
    </row>
    <row r="573" spans="1:13" x14ac:dyDescent="0.2">
      <c r="A573" s="2" t="s">
        <v>290</v>
      </c>
      <c r="B573" t="s">
        <v>291</v>
      </c>
      <c r="C573">
        <v>1038127102</v>
      </c>
      <c r="D573">
        <v>100</v>
      </c>
      <c r="E573" t="s">
        <v>193</v>
      </c>
      <c r="F573">
        <v>17.485105999999998</v>
      </c>
      <c r="G573" t="s">
        <v>184</v>
      </c>
      <c r="I573" t="s">
        <v>91</v>
      </c>
      <c r="J573" t="s">
        <v>292</v>
      </c>
      <c r="K573" t="s">
        <v>293</v>
      </c>
      <c r="L573" t="s">
        <v>294</v>
      </c>
      <c r="M573" t="s">
        <v>181</v>
      </c>
    </row>
    <row r="574" spans="1:13" x14ac:dyDescent="0.2">
      <c r="A574" s="2" t="s">
        <v>290</v>
      </c>
      <c r="B574" t="s">
        <v>291</v>
      </c>
      <c r="C574">
        <v>1038127102</v>
      </c>
      <c r="D574">
        <v>100</v>
      </c>
      <c r="E574" t="s">
        <v>108</v>
      </c>
      <c r="F574">
        <v>73.905077138849904</v>
      </c>
      <c r="G574" t="s">
        <v>184</v>
      </c>
      <c r="I574" t="s">
        <v>91</v>
      </c>
      <c r="J574" t="s">
        <v>292</v>
      </c>
      <c r="K574" t="s">
        <v>293</v>
      </c>
      <c r="L574" t="s">
        <v>294</v>
      </c>
      <c r="M574" t="s">
        <v>181</v>
      </c>
    </row>
    <row r="575" spans="1:13" x14ac:dyDescent="0.2">
      <c r="A575" s="2" t="s">
        <v>290</v>
      </c>
      <c r="B575" t="s">
        <v>291</v>
      </c>
      <c r="C575">
        <v>1038127102</v>
      </c>
      <c r="D575">
        <v>100</v>
      </c>
      <c r="E575" t="s">
        <v>194</v>
      </c>
      <c r="F575">
        <v>0.73</v>
      </c>
      <c r="G575" t="s">
        <v>184</v>
      </c>
      <c r="I575" t="s">
        <v>91</v>
      </c>
      <c r="J575" t="s">
        <v>292</v>
      </c>
      <c r="K575" t="s">
        <v>293</v>
      </c>
      <c r="L575" t="s">
        <v>294</v>
      </c>
      <c r="M575" t="s">
        <v>181</v>
      </c>
    </row>
    <row r="576" spans="1:13" x14ac:dyDescent="0.2">
      <c r="A576" s="2" t="s">
        <v>290</v>
      </c>
      <c r="B576" t="s">
        <v>291</v>
      </c>
      <c r="C576">
        <v>1038127102</v>
      </c>
      <c r="D576">
        <v>100</v>
      </c>
      <c r="E576" t="s">
        <v>195</v>
      </c>
      <c r="F576">
        <v>0.76022199999999995</v>
      </c>
      <c r="G576" t="s">
        <v>184</v>
      </c>
      <c r="I576" t="s">
        <v>91</v>
      </c>
      <c r="J576" t="s">
        <v>292</v>
      </c>
      <c r="K576" t="s">
        <v>293</v>
      </c>
      <c r="L576" t="s">
        <v>294</v>
      </c>
      <c r="M576" t="s">
        <v>181</v>
      </c>
    </row>
    <row r="577" spans="1:13" x14ac:dyDescent="0.2">
      <c r="A577" s="2" t="s">
        <v>290</v>
      </c>
      <c r="B577" t="s">
        <v>291</v>
      </c>
      <c r="C577">
        <v>1038127102</v>
      </c>
      <c r="D577">
        <v>100</v>
      </c>
      <c r="E577" t="s">
        <v>196</v>
      </c>
      <c r="F577">
        <v>326.31</v>
      </c>
      <c r="G577" t="s">
        <v>184</v>
      </c>
      <c r="I577" t="s">
        <v>91</v>
      </c>
      <c r="J577" t="s">
        <v>292</v>
      </c>
      <c r="K577" t="s">
        <v>293</v>
      </c>
      <c r="L577" t="s">
        <v>294</v>
      </c>
      <c r="M577" t="s">
        <v>181</v>
      </c>
    </row>
    <row r="578" spans="1:13" x14ac:dyDescent="0.2">
      <c r="A578" s="2" t="s">
        <v>290</v>
      </c>
      <c r="B578" t="s">
        <v>291</v>
      </c>
      <c r="C578">
        <v>1038127102</v>
      </c>
      <c r="D578">
        <v>100</v>
      </c>
      <c r="E578" t="s">
        <v>197</v>
      </c>
      <c r="F578">
        <v>339.81923399999999</v>
      </c>
      <c r="G578" t="s">
        <v>184</v>
      </c>
      <c r="I578" t="s">
        <v>91</v>
      </c>
      <c r="J578" t="s">
        <v>292</v>
      </c>
      <c r="K578" t="s">
        <v>293</v>
      </c>
      <c r="L578" t="s">
        <v>294</v>
      </c>
      <c r="M578" t="s">
        <v>181</v>
      </c>
    </row>
    <row r="579" spans="1:13" x14ac:dyDescent="0.2">
      <c r="A579" s="2" t="s">
        <v>290</v>
      </c>
      <c r="B579" t="s">
        <v>291</v>
      </c>
      <c r="C579">
        <v>1038127102</v>
      </c>
      <c r="D579">
        <v>100</v>
      </c>
      <c r="E579" t="s">
        <v>198</v>
      </c>
      <c r="F579">
        <v>76.964747332398304</v>
      </c>
      <c r="G579" t="s">
        <v>184</v>
      </c>
      <c r="I579" t="s">
        <v>91</v>
      </c>
      <c r="J579" t="s">
        <v>292</v>
      </c>
      <c r="K579" t="s">
        <v>293</v>
      </c>
      <c r="L579" t="s">
        <v>294</v>
      </c>
      <c r="M579" t="s">
        <v>181</v>
      </c>
    </row>
    <row r="580" spans="1:13" x14ac:dyDescent="0.2">
      <c r="A580" s="2" t="s">
        <v>290</v>
      </c>
      <c r="B580" t="s">
        <v>291</v>
      </c>
      <c r="C580">
        <v>1038127102</v>
      </c>
      <c r="D580">
        <v>100</v>
      </c>
      <c r="E580" t="s">
        <v>109</v>
      </c>
      <c r="F580">
        <v>16.79</v>
      </c>
      <c r="G580" t="s">
        <v>184</v>
      </c>
      <c r="I580" t="s">
        <v>91</v>
      </c>
      <c r="J580" t="s">
        <v>292</v>
      </c>
      <c r="K580" t="s">
        <v>293</v>
      </c>
      <c r="L580" t="s">
        <v>294</v>
      </c>
      <c r="M580" t="s">
        <v>181</v>
      </c>
    </row>
    <row r="581" spans="1:13" x14ac:dyDescent="0.2">
      <c r="A581" s="2" t="s">
        <v>290</v>
      </c>
      <c r="B581" t="s">
        <v>291</v>
      </c>
      <c r="C581">
        <v>1038127102</v>
      </c>
      <c r="D581">
        <v>100</v>
      </c>
      <c r="E581" t="s">
        <v>199</v>
      </c>
      <c r="F581">
        <v>17.485105999999998</v>
      </c>
      <c r="G581" t="s">
        <v>184</v>
      </c>
      <c r="I581" t="s">
        <v>91</v>
      </c>
      <c r="J581" t="s">
        <v>292</v>
      </c>
      <c r="K581" t="s">
        <v>293</v>
      </c>
      <c r="L581" t="s">
        <v>294</v>
      </c>
      <c r="M581" t="s">
        <v>181</v>
      </c>
    </row>
    <row r="582" spans="1:13" x14ac:dyDescent="0.2">
      <c r="A582" s="2" t="s">
        <v>290</v>
      </c>
      <c r="B582" t="s">
        <v>291</v>
      </c>
      <c r="C582">
        <v>1038127102</v>
      </c>
      <c r="D582">
        <v>100</v>
      </c>
      <c r="E582" t="s">
        <v>208</v>
      </c>
      <c r="F582">
        <v>3.65</v>
      </c>
      <c r="G582" t="s">
        <v>184</v>
      </c>
      <c r="I582" t="s">
        <v>91</v>
      </c>
      <c r="J582" t="s">
        <v>292</v>
      </c>
      <c r="K582" t="s">
        <v>293</v>
      </c>
      <c r="L582" t="s">
        <v>294</v>
      </c>
      <c r="M582" t="s">
        <v>181</v>
      </c>
    </row>
    <row r="583" spans="1:13" x14ac:dyDescent="0.2">
      <c r="A583" s="2" t="s">
        <v>290</v>
      </c>
      <c r="B583" t="s">
        <v>291</v>
      </c>
      <c r="C583">
        <v>1038127102</v>
      </c>
      <c r="D583">
        <v>100</v>
      </c>
      <c r="E583" t="s">
        <v>209</v>
      </c>
      <c r="F583">
        <v>3.80111</v>
      </c>
      <c r="G583" t="s">
        <v>184</v>
      </c>
      <c r="I583" t="s">
        <v>91</v>
      </c>
      <c r="J583" t="s">
        <v>292</v>
      </c>
      <c r="K583" t="s">
        <v>293</v>
      </c>
      <c r="L583" t="s">
        <v>294</v>
      </c>
      <c r="M583" t="s">
        <v>181</v>
      </c>
    </row>
    <row r="584" spans="1:13" x14ac:dyDescent="0.2">
      <c r="A584" s="2" t="s">
        <v>290</v>
      </c>
      <c r="B584" t="s">
        <v>291</v>
      </c>
      <c r="C584">
        <v>1038127102</v>
      </c>
      <c r="D584">
        <v>100</v>
      </c>
      <c r="E584" t="s">
        <v>8</v>
      </c>
      <c r="F584">
        <v>6.57</v>
      </c>
      <c r="G584" t="s">
        <v>184</v>
      </c>
      <c r="I584" t="s">
        <v>91</v>
      </c>
      <c r="J584" t="s">
        <v>292</v>
      </c>
      <c r="K584" t="s">
        <v>293</v>
      </c>
      <c r="L584" t="s">
        <v>294</v>
      </c>
      <c r="M584" t="s">
        <v>181</v>
      </c>
    </row>
    <row r="585" spans="1:13" x14ac:dyDescent="0.2">
      <c r="A585" s="2" t="s">
        <v>290</v>
      </c>
      <c r="B585" t="s">
        <v>291</v>
      </c>
      <c r="C585">
        <v>1038127102</v>
      </c>
      <c r="D585">
        <v>100</v>
      </c>
      <c r="E585" t="s">
        <v>200</v>
      </c>
      <c r="F585">
        <v>6.8419980000000002</v>
      </c>
      <c r="G585" t="s">
        <v>184</v>
      </c>
      <c r="I585" t="s">
        <v>91</v>
      </c>
      <c r="J585" t="s">
        <v>292</v>
      </c>
      <c r="K585" t="s">
        <v>293</v>
      </c>
      <c r="L585" t="s">
        <v>294</v>
      </c>
      <c r="M585" t="s">
        <v>181</v>
      </c>
    </row>
    <row r="586" spans="1:13" x14ac:dyDescent="0.2">
      <c r="A586" s="2" t="s">
        <v>290</v>
      </c>
      <c r="B586" t="s">
        <v>291</v>
      </c>
      <c r="C586">
        <v>1038127102</v>
      </c>
      <c r="D586">
        <v>100</v>
      </c>
      <c r="E586" t="s">
        <v>201</v>
      </c>
      <c r="F586">
        <v>985.5</v>
      </c>
      <c r="G586" t="s">
        <v>184</v>
      </c>
      <c r="I586" t="s">
        <v>91</v>
      </c>
      <c r="J586" t="s">
        <v>292</v>
      </c>
      <c r="K586" t="s">
        <v>293</v>
      </c>
      <c r="L586" t="s">
        <v>294</v>
      </c>
      <c r="M586" t="s">
        <v>181</v>
      </c>
    </row>
    <row r="587" spans="1:13" x14ac:dyDescent="0.2">
      <c r="A587" s="2" t="s">
        <v>290</v>
      </c>
      <c r="B587" t="s">
        <v>291</v>
      </c>
      <c r="C587">
        <v>1038127102</v>
      </c>
      <c r="D587">
        <v>100</v>
      </c>
      <c r="E587" t="s">
        <v>202</v>
      </c>
      <c r="F587">
        <v>1026.2997</v>
      </c>
      <c r="G587" t="s">
        <v>184</v>
      </c>
      <c r="I587" t="s">
        <v>91</v>
      </c>
      <c r="J587" t="s">
        <v>292</v>
      </c>
      <c r="K587" t="s">
        <v>293</v>
      </c>
      <c r="L587" t="s">
        <v>294</v>
      </c>
      <c r="M587" t="s">
        <v>181</v>
      </c>
    </row>
    <row r="588" spans="1:13" x14ac:dyDescent="0.2">
      <c r="A588" s="2" t="s">
        <v>295</v>
      </c>
      <c r="B588" t="s">
        <v>296</v>
      </c>
      <c r="C588">
        <v>1038254001</v>
      </c>
      <c r="D588">
        <v>600</v>
      </c>
      <c r="E588" t="s">
        <v>107</v>
      </c>
      <c r="F588">
        <v>183.96</v>
      </c>
      <c r="G588" t="s">
        <v>184</v>
      </c>
      <c r="I588" t="s">
        <v>46</v>
      </c>
      <c r="J588" t="s">
        <v>297</v>
      </c>
      <c r="K588" t="s">
        <v>293</v>
      </c>
      <c r="L588" t="s">
        <v>294</v>
      </c>
      <c r="M588" t="s">
        <v>181</v>
      </c>
    </row>
    <row r="589" spans="1:13" x14ac:dyDescent="0.2">
      <c r="A589" s="2" t="s">
        <v>295</v>
      </c>
      <c r="B589" t="s">
        <v>296</v>
      </c>
      <c r="C589">
        <v>1038254001</v>
      </c>
      <c r="D589">
        <v>600</v>
      </c>
      <c r="E589" t="s">
        <v>182</v>
      </c>
      <c r="F589">
        <v>191.57594399999999</v>
      </c>
      <c r="G589" t="s">
        <v>184</v>
      </c>
      <c r="I589" t="s">
        <v>46</v>
      </c>
      <c r="J589" t="s">
        <v>297</v>
      </c>
      <c r="K589" t="s">
        <v>293</v>
      </c>
      <c r="L589" t="s">
        <v>294</v>
      </c>
      <c r="M589" t="s">
        <v>181</v>
      </c>
    </row>
    <row r="590" spans="1:13" x14ac:dyDescent="0.2">
      <c r="A590" s="2" t="s">
        <v>295</v>
      </c>
      <c r="B590" t="s">
        <v>296</v>
      </c>
      <c r="C590">
        <v>1038254001</v>
      </c>
      <c r="D590">
        <v>600</v>
      </c>
      <c r="E590" t="s">
        <v>183</v>
      </c>
      <c r="F590">
        <v>770.88</v>
      </c>
      <c r="G590" t="s">
        <v>184</v>
      </c>
      <c r="I590" t="s">
        <v>46</v>
      </c>
      <c r="J590" t="s">
        <v>297</v>
      </c>
      <c r="K590" t="s">
        <v>293</v>
      </c>
      <c r="L590" t="s">
        <v>294</v>
      </c>
      <c r="M590" t="s">
        <v>181</v>
      </c>
    </row>
    <row r="591" spans="1:13" x14ac:dyDescent="0.2">
      <c r="A591" s="2" t="s">
        <v>295</v>
      </c>
      <c r="B591" t="s">
        <v>296</v>
      </c>
      <c r="C591">
        <v>1038254001</v>
      </c>
      <c r="D591">
        <v>600</v>
      </c>
      <c r="E591" t="s">
        <v>185</v>
      </c>
      <c r="F591">
        <v>802.79443200000003</v>
      </c>
      <c r="G591" t="s">
        <v>184</v>
      </c>
      <c r="I591" t="s">
        <v>46</v>
      </c>
      <c r="J591" t="s">
        <v>297</v>
      </c>
      <c r="K591" t="s">
        <v>293</v>
      </c>
      <c r="L591" t="s">
        <v>294</v>
      </c>
      <c r="M591" t="s">
        <v>181</v>
      </c>
    </row>
    <row r="592" spans="1:13" x14ac:dyDescent="0.2">
      <c r="A592" s="2" t="s">
        <v>295</v>
      </c>
      <c r="B592" t="s">
        <v>296</v>
      </c>
      <c r="C592">
        <v>1038254001</v>
      </c>
      <c r="D592">
        <v>600</v>
      </c>
      <c r="E592" t="s">
        <v>186</v>
      </c>
      <c r="F592">
        <v>5967.75</v>
      </c>
      <c r="G592" t="s">
        <v>236</v>
      </c>
      <c r="I592" t="s">
        <v>46</v>
      </c>
      <c r="J592" t="s">
        <v>297</v>
      </c>
      <c r="K592" t="s">
        <v>293</v>
      </c>
      <c r="L592" t="s">
        <v>294</v>
      </c>
      <c r="M592" t="s">
        <v>181</v>
      </c>
    </row>
    <row r="593" spans="1:13" x14ac:dyDescent="0.2">
      <c r="A593" s="2" t="s">
        <v>295</v>
      </c>
      <c r="B593" t="s">
        <v>296</v>
      </c>
      <c r="C593">
        <v>1038254001</v>
      </c>
      <c r="D593">
        <v>600</v>
      </c>
      <c r="E593" t="s">
        <v>187</v>
      </c>
      <c r="F593">
        <v>6214.8148499999998</v>
      </c>
      <c r="G593" t="s">
        <v>236</v>
      </c>
      <c r="I593" t="s">
        <v>46</v>
      </c>
      <c r="J593" t="s">
        <v>297</v>
      </c>
      <c r="K593" t="s">
        <v>293</v>
      </c>
      <c r="L593" t="s">
        <v>294</v>
      </c>
      <c r="M593" t="s">
        <v>181</v>
      </c>
    </row>
    <row r="594" spans="1:13" x14ac:dyDescent="0.2">
      <c r="A594" s="2" t="s">
        <v>295</v>
      </c>
      <c r="B594" t="s">
        <v>296</v>
      </c>
      <c r="C594">
        <v>1038254001</v>
      </c>
      <c r="D594">
        <v>600</v>
      </c>
      <c r="E594" t="s">
        <v>188</v>
      </c>
      <c r="F594">
        <v>715.03499999999997</v>
      </c>
      <c r="G594" t="s">
        <v>298</v>
      </c>
      <c r="I594" t="s">
        <v>46</v>
      </c>
      <c r="J594" t="s">
        <v>297</v>
      </c>
      <c r="K594" t="s">
        <v>293</v>
      </c>
      <c r="L594" t="s">
        <v>294</v>
      </c>
      <c r="M594" t="s">
        <v>181</v>
      </c>
    </row>
    <row r="595" spans="1:13" x14ac:dyDescent="0.2">
      <c r="A595" s="2" t="s">
        <v>295</v>
      </c>
      <c r="B595" t="s">
        <v>296</v>
      </c>
      <c r="C595">
        <v>1038254001</v>
      </c>
      <c r="D595">
        <v>600</v>
      </c>
      <c r="E595" t="s">
        <v>189</v>
      </c>
      <c r="F595">
        <v>744.63744899999995</v>
      </c>
      <c r="G595" t="s">
        <v>298</v>
      </c>
      <c r="I595" t="s">
        <v>46</v>
      </c>
      <c r="J595" t="s">
        <v>297</v>
      </c>
      <c r="K595" t="s">
        <v>293</v>
      </c>
      <c r="L595" t="s">
        <v>294</v>
      </c>
      <c r="M595" t="s">
        <v>181</v>
      </c>
    </row>
    <row r="596" spans="1:13" x14ac:dyDescent="0.2">
      <c r="A596" s="2" t="s">
        <v>295</v>
      </c>
      <c r="B596" t="s">
        <v>296</v>
      </c>
      <c r="C596">
        <v>1038254001</v>
      </c>
      <c r="D596">
        <v>600</v>
      </c>
      <c r="E596" t="s">
        <v>192</v>
      </c>
      <c r="F596">
        <v>5790.36</v>
      </c>
      <c r="G596" t="s">
        <v>236</v>
      </c>
      <c r="I596" t="s">
        <v>46</v>
      </c>
      <c r="J596" t="s">
        <v>297</v>
      </c>
      <c r="K596" t="s">
        <v>293</v>
      </c>
      <c r="L596" t="s">
        <v>294</v>
      </c>
      <c r="M596" t="s">
        <v>181</v>
      </c>
    </row>
    <row r="597" spans="1:13" x14ac:dyDescent="0.2">
      <c r="A597" s="2" t="s">
        <v>295</v>
      </c>
      <c r="B597" t="s">
        <v>296</v>
      </c>
      <c r="C597">
        <v>1038254001</v>
      </c>
      <c r="D597">
        <v>600</v>
      </c>
      <c r="E597" t="s">
        <v>193</v>
      </c>
      <c r="F597">
        <v>6030.0809040000004</v>
      </c>
      <c r="G597" t="s">
        <v>236</v>
      </c>
      <c r="I597" t="s">
        <v>46</v>
      </c>
      <c r="J597" t="s">
        <v>297</v>
      </c>
      <c r="K597" t="s">
        <v>293</v>
      </c>
      <c r="L597" t="s">
        <v>294</v>
      </c>
      <c r="M597" t="s">
        <v>181</v>
      </c>
    </row>
    <row r="598" spans="1:13" x14ac:dyDescent="0.2">
      <c r="A598" s="2" t="s">
        <v>295</v>
      </c>
      <c r="B598" t="s">
        <v>296</v>
      </c>
      <c r="C598">
        <v>1038254001</v>
      </c>
      <c r="D598">
        <v>600</v>
      </c>
      <c r="E598" t="s">
        <v>109</v>
      </c>
      <c r="F598">
        <v>5790.36</v>
      </c>
      <c r="G598" t="s">
        <v>236</v>
      </c>
      <c r="I598" t="s">
        <v>46</v>
      </c>
      <c r="J598" t="s">
        <v>297</v>
      </c>
      <c r="K598" t="s">
        <v>293</v>
      </c>
      <c r="L598" t="s">
        <v>294</v>
      </c>
      <c r="M598" t="s">
        <v>181</v>
      </c>
    </row>
    <row r="599" spans="1:13" x14ac:dyDescent="0.2">
      <c r="A599" s="2" t="s">
        <v>295</v>
      </c>
      <c r="B599" t="s">
        <v>296</v>
      </c>
      <c r="C599">
        <v>1038254001</v>
      </c>
      <c r="D599">
        <v>600</v>
      </c>
      <c r="E599" t="s">
        <v>199</v>
      </c>
      <c r="F599">
        <v>6030.0809040000004</v>
      </c>
      <c r="G599" t="s">
        <v>236</v>
      </c>
      <c r="I599" t="s">
        <v>46</v>
      </c>
      <c r="J599" t="s">
        <v>297</v>
      </c>
      <c r="K599" t="s">
        <v>293</v>
      </c>
      <c r="L599" t="s">
        <v>294</v>
      </c>
      <c r="M599" t="s">
        <v>181</v>
      </c>
    </row>
    <row r="600" spans="1:13" x14ac:dyDescent="0.2">
      <c r="A600" s="2" t="s">
        <v>295</v>
      </c>
      <c r="B600" t="s">
        <v>296</v>
      </c>
      <c r="C600">
        <v>1038254001</v>
      </c>
      <c r="D600">
        <v>600</v>
      </c>
      <c r="E600" t="s">
        <v>8</v>
      </c>
      <c r="F600">
        <v>106.58</v>
      </c>
      <c r="G600" t="s">
        <v>184</v>
      </c>
      <c r="I600" t="s">
        <v>46</v>
      </c>
      <c r="J600" t="s">
        <v>297</v>
      </c>
      <c r="K600" t="s">
        <v>293</v>
      </c>
      <c r="L600" t="s">
        <v>294</v>
      </c>
      <c r="M600" t="s">
        <v>181</v>
      </c>
    </row>
    <row r="601" spans="1:13" x14ac:dyDescent="0.2">
      <c r="A601" s="2" t="s">
        <v>295</v>
      </c>
      <c r="B601" t="s">
        <v>296</v>
      </c>
      <c r="C601">
        <v>1038254001</v>
      </c>
      <c r="D601">
        <v>600</v>
      </c>
      <c r="E601" t="s">
        <v>200</v>
      </c>
      <c r="F601">
        <v>110.992412</v>
      </c>
      <c r="G601" t="s">
        <v>184</v>
      </c>
      <c r="I601" t="s">
        <v>46</v>
      </c>
      <c r="J601" t="s">
        <v>297</v>
      </c>
      <c r="K601" t="s">
        <v>293</v>
      </c>
      <c r="L601" t="s">
        <v>294</v>
      </c>
      <c r="M601" t="s">
        <v>181</v>
      </c>
    </row>
    <row r="602" spans="1:13" x14ac:dyDescent="0.2">
      <c r="A602" s="2" t="s">
        <v>295</v>
      </c>
      <c r="B602" t="s">
        <v>296</v>
      </c>
      <c r="C602">
        <v>1038254001</v>
      </c>
      <c r="D602">
        <v>600</v>
      </c>
      <c r="E602" t="s">
        <v>201</v>
      </c>
      <c r="F602">
        <v>59305.2</v>
      </c>
      <c r="G602" t="s">
        <v>184</v>
      </c>
      <c r="I602" t="s">
        <v>46</v>
      </c>
      <c r="J602" t="s">
        <v>297</v>
      </c>
      <c r="K602" t="s">
        <v>293</v>
      </c>
      <c r="L602" t="s">
        <v>294</v>
      </c>
      <c r="M602" t="s">
        <v>181</v>
      </c>
    </row>
    <row r="603" spans="1:13" x14ac:dyDescent="0.2">
      <c r="A603" s="2" t="s">
        <v>295</v>
      </c>
      <c r="B603" t="s">
        <v>296</v>
      </c>
      <c r="C603">
        <v>1038254001</v>
      </c>
      <c r="D603">
        <v>600</v>
      </c>
      <c r="E603" t="s">
        <v>202</v>
      </c>
      <c r="F603">
        <v>61760.435279999998</v>
      </c>
      <c r="G603" t="s">
        <v>184</v>
      </c>
      <c r="I603" t="s">
        <v>46</v>
      </c>
      <c r="J603" t="s">
        <v>297</v>
      </c>
      <c r="K603" t="s">
        <v>293</v>
      </c>
      <c r="L603" t="s">
        <v>294</v>
      </c>
      <c r="M603" t="s">
        <v>181</v>
      </c>
    </row>
    <row r="604" spans="1:13" x14ac:dyDescent="0.2">
      <c r="A604" s="2" t="s">
        <v>299</v>
      </c>
      <c r="B604" t="s">
        <v>300</v>
      </c>
      <c r="C604">
        <v>1038299001</v>
      </c>
      <c r="D604">
        <v>140</v>
      </c>
      <c r="E604" t="s">
        <v>107</v>
      </c>
      <c r="F604">
        <v>108.04</v>
      </c>
      <c r="G604" t="s">
        <v>184</v>
      </c>
      <c r="I604" t="s">
        <v>45</v>
      </c>
      <c r="J604" t="s">
        <v>301</v>
      </c>
      <c r="K604" t="s">
        <v>302</v>
      </c>
      <c r="L604" t="s">
        <v>303</v>
      </c>
      <c r="M604" t="s">
        <v>217</v>
      </c>
    </row>
    <row r="605" spans="1:13" x14ac:dyDescent="0.2">
      <c r="A605" s="2" t="s">
        <v>299</v>
      </c>
      <c r="B605" t="s">
        <v>300</v>
      </c>
      <c r="C605">
        <v>1038299001</v>
      </c>
      <c r="D605">
        <v>140</v>
      </c>
      <c r="E605" t="s">
        <v>182</v>
      </c>
      <c r="F605">
        <v>112.512856</v>
      </c>
      <c r="G605" t="s">
        <v>184</v>
      </c>
      <c r="I605" t="s">
        <v>45</v>
      </c>
      <c r="J605" t="s">
        <v>301</v>
      </c>
      <c r="K605" t="s">
        <v>302</v>
      </c>
      <c r="L605" t="s">
        <v>303</v>
      </c>
      <c r="M605" t="s">
        <v>217</v>
      </c>
    </row>
    <row r="606" spans="1:13" x14ac:dyDescent="0.2">
      <c r="A606" s="2" t="s">
        <v>299</v>
      </c>
      <c r="B606" t="s">
        <v>300</v>
      </c>
      <c r="C606">
        <v>1038299001</v>
      </c>
      <c r="D606">
        <v>140</v>
      </c>
      <c r="E606" t="s">
        <v>183</v>
      </c>
      <c r="F606">
        <v>666.125</v>
      </c>
      <c r="G606" t="s">
        <v>184</v>
      </c>
      <c r="I606" t="s">
        <v>45</v>
      </c>
      <c r="J606" t="s">
        <v>301</v>
      </c>
      <c r="K606" t="s">
        <v>302</v>
      </c>
      <c r="L606" t="s">
        <v>303</v>
      </c>
      <c r="M606" t="s">
        <v>217</v>
      </c>
    </row>
    <row r="607" spans="1:13" x14ac:dyDescent="0.2">
      <c r="A607" s="2" t="s">
        <v>299</v>
      </c>
      <c r="B607" t="s">
        <v>300</v>
      </c>
      <c r="C607">
        <v>1038299001</v>
      </c>
      <c r="D607">
        <v>140</v>
      </c>
      <c r="E607" t="s">
        <v>185</v>
      </c>
      <c r="F607">
        <v>693.70257500000002</v>
      </c>
      <c r="G607" t="s">
        <v>184</v>
      </c>
      <c r="I607" t="s">
        <v>45</v>
      </c>
      <c r="J607" t="s">
        <v>301</v>
      </c>
      <c r="K607" t="s">
        <v>302</v>
      </c>
      <c r="L607" t="s">
        <v>303</v>
      </c>
      <c r="M607" t="s">
        <v>217</v>
      </c>
    </row>
    <row r="608" spans="1:13" x14ac:dyDescent="0.2">
      <c r="A608" s="2" t="s">
        <v>299</v>
      </c>
      <c r="B608" t="s">
        <v>300</v>
      </c>
      <c r="C608">
        <v>1038299001</v>
      </c>
      <c r="D608">
        <v>140</v>
      </c>
      <c r="E608" t="s">
        <v>186</v>
      </c>
      <c r="F608">
        <v>159.505</v>
      </c>
      <c r="G608" t="s">
        <v>184</v>
      </c>
      <c r="I608" t="s">
        <v>45</v>
      </c>
      <c r="J608" t="s">
        <v>301</v>
      </c>
      <c r="K608" t="s">
        <v>302</v>
      </c>
      <c r="L608" t="s">
        <v>303</v>
      </c>
      <c r="M608" t="s">
        <v>217</v>
      </c>
    </row>
    <row r="609" spans="1:13" x14ac:dyDescent="0.2">
      <c r="A609" s="2" t="s">
        <v>299</v>
      </c>
      <c r="B609" t="s">
        <v>300</v>
      </c>
      <c r="C609">
        <v>1038299001</v>
      </c>
      <c r="D609">
        <v>140</v>
      </c>
      <c r="E609" t="s">
        <v>187</v>
      </c>
      <c r="F609">
        <v>166.108507</v>
      </c>
      <c r="G609" t="s">
        <v>184</v>
      </c>
      <c r="I609" t="s">
        <v>45</v>
      </c>
      <c r="J609" t="s">
        <v>301</v>
      </c>
      <c r="K609" t="s">
        <v>302</v>
      </c>
      <c r="L609" t="s">
        <v>303</v>
      </c>
      <c r="M609" t="s">
        <v>217</v>
      </c>
    </row>
    <row r="610" spans="1:13" x14ac:dyDescent="0.2">
      <c r="A610" s="2" t="s">
        <v>299</v>
      </c>
      <c r="B610" t="s">
        <v>300</v>
      </c>
      <c r="C610">
        <v>1038299001</v>
      </c>
      <c r="D610">
        <v>140</v>
      </c>
      <c r="E610" t="s">
        <v>188</v>
      </c>
      <c r="F610">
        <v>132.13</v>
      </c>
      <c r="G610" t="s">
        <v>184</v>
      </c>
      <c r="I610" t="s">
        <v>45</v>
      </c>
      <c r="J610" t="s">
        <v>301</v>
      </c>
      <c r="K610" t="s">
        <v>302</v>
      </c>
      <c r="L610" t="s">
        <v>303</v>
      </c>
      <c r="M610" t="s">
        <v>217</v>
      </c>
    </row>
    <row r="611" spans="1:13" x14ac:dyDescent="0.2">
      <c r="A611" s="2" t="s">
        <v>299</v>
      </c>
      <c r="B611" t="s">
        <v>300</v>
      </c>
      <c r="C611">
        <v>1038299001</v>
      </c>
      <c r="D611">
        <v>140</v>
      </c>
      <c r="E611" t="s">
        <v>189</v>
      </c>
      <c r="F611">
        <v>137.60018199999999</v>
      </c>
      <c r="G611" t="s">
        <v>184</v>
      </c>
      <c r="I611" t="s">
        <v>45</v>
      </c>
      <c r="J611" t="s">
        <v>301</v>
      </c>
      <c r="K611" t="s">
        <v>302</v>
      </c>
      <c r="L611" t="s">
        <v>303</v>
      </c>
      <c r="M611" t="s">
        <v>217</v>
      </c>
    </row>
    <row r="612" spans="1:13" x14ac:dyDescent="0.2">
      <c r="A612" s="2" t="s">
        <v>299</v>
      </c>
      <c r="B612" t="s">
        <v>300</v>
      </c>
      <c r="C612">
        <v>1038299001</v>
      </c>
      <c r="D612">
        <v>140</v>
      </c>
      <c r="E612" t="s">
        <v>190</v>
      </c>
      <c r="F612">
        <v>73</v>
      </c>
      <c r="G612" t="s">
        <v>184</v>
      </c>
      <c r="I612" t="s">
        <v>45</v>
      </c>
      <c r="J612" t="s">
        <v>301</v>
      </c>
      <c r="K612" t="s">
        <v>302</v>
      </c>
      <c r="L612" t="s">
        <v>303</v>
      </c>
      <c r="M612" t="s">
        <v>217</v>
      </c>
    </row>
    <row r="613" spans="1:13" x14ac:dyDescent="0.2">
      <c r="A613" s="2" t="s">
        <v>299</v>
      </c>
      <c r="B613" t="s">
        <v>300</v>
      </c>
      <c r="C613">
        <v>1038299001</v>
      </c>
      <c r="D613">
        <v>140</v>
      </c>
      <c r="E613" t="s">
        <v>191</v>
      </c>
      <c r="F613">
        <v>76.022199999999998</v>
      </c>
      <c r="G613" t="s">
        <v>184</v>
      </c>
      <c r="I613" t="s">
        <v>45</v>
      </c>
      <c r="J613" t="s">
        <v>301</v>
      </c>
      <c r="K613" t="s">
        <v>302</v>
      </c>
      <c r="L613" t="s">
        <v>303</v>
      </c>
      <c r="M613" t="s">
        <v>217</v>
      </c>
    </row>
    <row r="614" spans="1:13" x14ac:dyDescent="0.2">
      <c r="A614" s="2" t="s">
        <v>299</v>
      </c>
      <c r="B614" t="s">
        <v>300</v>
      </c>
      <c r="C614">
        <v>1038299001</v>
      </c>
      <c r="D614">
        <v>140</v>
      </c>
      <c r="E614" t="s">
        <v>192</v>
      </c>
      <c r="F614">
        <v>96.724999999999994</v>
      </c>
      <c r="G614" t="s">
        <v>184</v>
      </c>
      <c r="I614" t="s">
        <v>45</v>
      </c>
      <c r="J614" t="s">
        <v>301</v>
      </c>
      <c r="K614" t="s">
        <v>302</v>
      </c>
      <c r="L614" t="s">
        <v>303</v>
      </c>
      <c r="M614" t="s">
        <v>217</v>
      </c>
    </row>
    <row r="615" spans="1:13" x14ac:dyDescent="0.2">
      <c r="A615" s="2" t="s">
        <v>299</v>
      </c>
      <c r="B615" t="s">
        <v>300</v>
      </c>
      <c r="C615">
        <v>1038299001</v>
      </c>
      <c r="D615">
        <v>140</v>
      </c>
      <c r="E615" t="s">
        <v>193</v>
      </c>
      <c r="F615">
        <v>100.729415</v>
      </c>
      <c r="G615" t="s">
        <v>184</v>
      </c>
      <c r="I615" t="s">
        <v>45</v>
      </c>
      <c r="J615" t="s">
        <v>301</v>
      </c>
      <c r="K615" t="s">
        <v>302</v>
      </c>
      <c r="L615" t="s">
        <v>303</v>
      </c>
      <c r="M615" t="s">
        <v>217</v>
      </c>
    </row>
    <row r="616" spans="1:13" x14ac:dyDescent="0.2">
      <c r="A616" s="2" t="s">
        <v>299</v>
      </c>
      <c r="B616" t="s">
        <v>300</v>
      </c>
      <c r="C616">
        <v>1038299001</v>
      </c>
      <c r="D616">
        <v>140</v>
      </c>
      <c r="E616" t="s">
        <v>108</v>
      </c>
      <c r="F616">
        <v>35.411654978962098</v>
      </c>
      <c r="G616" t="s">
        <v>184</v>
      </c>
      <c r="I616" t="s">
        <v>45</v>
      </c>
      <c r="J616" t="s">
        <v>301</v>
      </c>
      <c r="K616" t="s">
        <v>302</v>
      </c>
      <c r="L616" t="s">
        <v>303</v>
      </c>
      <c r="M616" t="s">
        <v>217</v>
      </c>
    </row>
    <row r="617" spans="1:13" x14ac:dyDescent="0.2">
      <c r="A617" s="2" t="s">
        <v>299</v>
      </c>
      <c r="B617" t="s">
        <v>300</v>
      </c>
      <c r="C617">
        <v>1038299001</v>
      </c>
      <c r="D617">
        <v>140</v>
      </c>
      <c r="E617" t="s">
        <v>194</v>
      </c>
      <c r="F617">
        <v>41.61</v>
      </c>
      <c r="G617" t="s">
        <v>184</v>
      </c>
      <c r="I617" t="s">
        <v>45</v>
      </c>
      <c r="J617" t="s">
        <v>301</v>
      </c>
      <c r="K617" t="s">
        <v>302</v>
      </c>
      <c r="L617" t="s">
        <v>303</v>
      </c>
      <c r="M617" t="s">
        <v>217</v>
      </c>
    </row>
    <row r="618" spans="1:13" x14ac:dyDescent="0.2">
      <c r="A618" s="2" t="s">
        <v>299</v>
      </c>
      <c r="B618" t="s">
        <v>300</v>
      </c>
      <c r="C618">
        <v>1038299001</v>
      </c>
      <c r="D618">
        <v>140</v>
      </c>
      <c r="E618" t="s">
        <v>195</v>
      </c>
      <c r="F618">
        <v>43.332653999999998</v>
      </c>
      <c r="G618" t="s">
        <v>184</v>
      </c>
      <c r="I618" t="s">
        <v>45</v>
      </c>
      <c r="J618" t="s">
        <v>301</v>
      </c>
      <c r="K618" t="s">
        <v>302</v>
      </c>
      <c r="L618" t="s">
        <v>303</v>
      </c>
      <c r="M618" t="s">
        <v>217</v>
      </c>
    </row>
    <row r="619" spans="1:13" x14ac:dyDescent="0.2">
      <c r="A619" s="2" t="s">
        <v>299</v>
      </c>
      <c r="B619" t="s">
        <v>300</v>
      </c>
      <c r="C619">
        <v>1038299001</v>
      </c>
      <c r="D619">
        <v>140</v>
      </c>
      <c r="E619" t="s">
        <v>196</v>
      </c>
      <c r="F619">
        <v>100.74</v>
      </c>
      <c r="G619" t="s">
        <v>184</v>
      </c>
      <c r="I619" t="s">
        <v>45</v>
      </c>
      <c r="J619" t="s">
        <v>301</v>
      </c>
      <c r="K619" t="s">
        <v>302</v>
      </c>
      <c r="L619" t="s">
        <v>303</v>
      </c>
      <c r="M619" t="s">
        <v>217</v>
      </c>
    </row>
    <row r="620" spans="1:13" x14ac:dyDescent="0.2">
      <c r="A620" s="2" t="s">
        <v>299</v>
      </c>
      <c r="B620" t="s">
        <v>300</v>
      </c>
      <c r="C620">
        <v>1038299001</v>
      </c>
      <c r="D620">
        <v>140</v>
      </c>
      <c r="E620" t="s">
        <v>197</v>
      </c>
      <c r="F620">
        <v>104.910636</v>
      </c>
      <c r="G620" t="s">
        <v>184</v>
      </c>
      <c r="I620" t="s">
        <v>45</v>
      </c>
      <c r="J620" t="s">
        <v>301</v>
      </c>
      <c r="K620" t="s">
        <v>302</v>
      </c>
      <c r="L620" t="s">
        <v>303</v>
      </c>
      <c r="M620" t="s">
        <v>217</v>
      </c>
    </row>
    <row r="621" spans="1:13" x14ac:dyDescent="0.2">
      <c r="A621" s="2" t="s">
        <v>299</v>
      </c>
      <c r="B621" t="s">
        <v>300</v>
      </c>
      <c r="C621">
        <v>1038299001</v>
      </c>
      <c r="D621">
        <v>140</v>
      </c>
      <c r="E621" t="s">
        <v>198</v>
      </c>
      <c r="F621">
        <v>36.877697495091198</v>
      </c>
      <c r="G621" t="s">
        <v>184</v>
      </c>
      <c r="I621" t="s">
        <v>45</v>
      </c>
      <c r="J621" t="s">
        <v>301</v>
      </c>
      <c r="K621" t="s">
        <v>302</v>
      </c>
      <c r="L621" t="s">
        <v>303</v>
      </c>
      <c r="M621" t="s">
        <v>217</v>
      </c>
    </row>
    <row r="622" spans="1:13" x14ac:dyDescent="0.2">
      <c r="A622" s="2" t="s">
        <v>299</v>
      </c>
      <c r="B622" t="s">
        <v>300</v>
      </c>
      <c r="C622">
        <v>1038299001</v>
      </c>
      <c r="D622">
        <v>140</v>
      </c>
      <c r="E622" t="s">
        <v>109</v>
      </c>
      <c r="F622">
        <v>96.724999999999994</v>
      </c>
      <c r="G622" t="s">
        <v>184</v>
      </c>
      <c r="I622" t="s">
        <v>45</v>
      </c>
      <c r="J622" t="s">
        <v>301</v>
      </c>
      <c r="K622" t="s">
        <v>302</v>
      </c>
      <c r="L622" t="s">
        <v>303</v>
      </c>
      <c r="M622" t="s">
        <v>217</v>
      </c>
    </row>
    <row r="623" spans="1:13" x14ac:dyDescent="0.2">
      <c r="A623" s="2" t="s">
        <v>299</v>
      </c>
      <c r="B623" t="s">
        <v>300</v>
      </c>
      <c r="C623">
        <v>1038299001</v>
      </c>
      <c r="D623">
        <v>140</v>
      </c>
      <c r="E623" t="s">
        <v>199</v>
      </c>
      <c r="F623">
        <v>100.729415</v>
      </c>
      <c r="G623" t="s">
        <v>184</v>
      </c>
      <c r="I623" t="s">
        <v>45</v>
      </c>
      <c r="J623" t="s">
        <v>301</v>
      </c>
      <c r="K623" t="s">
        <v>302</v>
      </c>
      <c r="L623" t="s">
        <v>303</v>
      </c>
      <c r="M623" t="s">
        <v>217</v>
      </c>
    </row>
    <row r="624" spans="1:13" x14ac:dyDescent="0.2">
      <c r="A624" s="2" t="s">
        <v>299</v>
      </c>
      <c r="B624" t="s">
        <v>300</v>
      </c>
      <c r="C624">
        <v>1038299001</v>
      </c>
      <c r="D624">
        <v>140</v>
      </c>
      <c r="E624" t="s">
        <v>8</v>
      </c>
      <c r="F624">
        <v>68.254999999999995</v>
      </c>
      <c r="G624" t="s">
        <v>184</v>
      </c>
      <c r="I624" t="s">
        <v>45</v>
      </c>
      <c r="J624" t="s">
        <v>301</v>
      </c>
      <c r="K624" t="s">
        <v>302</v>
      </c>
      <c r="L624" t="s">
        <v>303</v>
      </c>
      <c r="M624" t="s">
        <v>217</v>
      </c>
    </row>
    <row r="625" spans="1:13" x14ac:dyDescent="0.2">
      <c r="A625" s="2" t="s">
        <v>299</v>
      </c>
      <c r="B625" t="s">
        <v>300</v>
      </c>
      <c r="C625">
        <v>1038299001</v>
      </c>
      <c r="D625">
        <v>140</v>
      </c>
      <c r="E625" t="s">
        <v>200</v>
      </c>
      <c r="F625">
        <v>71.080757000000006</v>
      </c>
      <c r="G625" t="s">
        <v>184</v>
      </c>
      <c r="I625" t="s">
        <v>45</v>
      </c>
      <c r="J625" t="s">
        <v>301</v>
      </c>
      <c r="K625" t="s">
        <v>302</v>
      </c>
      <c r="L625" t="s">
        <v>303</v>
      </c>
      <c r="M625" t="s">
        <v>217</v>
      </c>
    </row>
    <row r="626" spans="1:13" x14ac:dyDescent="0.2">
      <c r="A626" s="2" t="s">
        <v>299</v>
      </c>
      <c r="B626" t="s">
        <v>300</v>
      </c>
      <c r="C626">
        <v>1038299001</v>
      </c>
      <c r="D626">
        <v>140</v>
      </c>
      <c r="E626" t="s">
        <v>201</v>
      </c>
      <c r="F626">
        <v>5694</v>
      </c>
      <c r="G626" t="s">
        <v>184</v>
      </c>
      <c r="I626" t="s">
        <v>45</v>
      </c>
      <c r="J626" t="s">
        <v>301</v>
      </c>
      <c r="K626" t="s">
        <v>302</v>
      </c>
      <c r="L626" t="s">
        <v>303</v>
      </c>
      <c r="M626" t="s">
        <v>217</v>
      </c>
    </row>
    <row r="627" spans="1:13" x14ac:dyDescent="0.2">
      <c r="A627" s="2" t="s">
        <v>299</v>
      </c>
      <c r="B627" t="s">
        <v>300</v>
      </c>
      <c r="C627">
        <v>1038299001</v>
      </c>
      <c r="D627">
        <v>140</v>
      </c>
      <c r="E627" t="s">
        <v>202</v>
      </c>
      <c r="F627">
        <v>5929.7316000000001</v>
      </c>
      <c r="G627" t="s">
        <v>184</v>
      </c>
      <c r="I627" t="s">
        <v>45</v>
      </c>
      <c r="J627" t="s">
        <v>301</v>
      </c>
      <c r="K627" t="s">
        <v>302</v>
      </c>
      <c r="L627" t="s">
        <v>303</v>
      </c>
      <c r="M627" t="s">
        <v>217</v>
      </c>
    </row>
    <row r="628" spans="1:13" x14ac:dyDescent="0.2">
      <c r="A628" s="2" t="s">
        <v>304</v>
      </c>
      <c r="B628" t="s">
        <v>305</v>
      </c>
      <c r="C628">
        <v>1038470003</v>
      </c>
      <c r="D628">
        <v>460</v>
      </c>
      <c r="E628" t="s">
        <v>107</v>
      </c>
      <c r="F628">
        <v>34.674999999999997</v>
      </c>
      <c r="G628" t="s">
        <v>184</v>
      </c>
      <c r="I628" t="s">
        <v>47</v>
      </c>
      <c r="J628" t="s">
        <v>306</v>
      </c>
      <c r="K628" t="s">
        <v>293</v>
      </c>
      <c r="L628" t="s">
        <v>294</v>
      </c>
      <c r="M628" t="s">
        <v>181</v>
      </c>
    </row>
    <row r="629" spans="1:13" x14ac:dyDescent="0.2">
      <c r="A629" s="2" t="s">
        <v>304</v>
      </c>
      <c r="B629" t="s">
        <v>305</v>
      </c>
      <c r="C629">
        <v>1038470003</v>
      </c>
      <c r="D629">
        <v>460</v>
      </c>
      <c r="E629" t="s">
        <v>182</v>
      </c>
      <c r="F629">
        <v>36.110545000000002</v>
      </c>
      <c r="G629" t="s">
        <v>184</v>
      </c>
      <c r="I629" t="s">
        <v>47</v>
      </c>
      <c r="J629" t="s">
        <v>306</v>
      </c>
      <c r="K629" t="s">
        <v>293</v>
      </c>
      <c r="L629" t="s">
        <v>294</v>
      </c>
      <c r="M629" t="s">
        <v>181</v>
      </c>
    </row>
    <row r="630" spans="1:13" x14ac:dyDescent="0.2">
      <c r="A630" s="2" t="s">
        <v>304</v>
      </c>
      <c r="B630" t="s">
        <v>305</v>
      </c>
      <c r="C630">
        <v>1038470003</v>
      </c>
      <c r="D630">
        <v>460</v>
      </c>
      <c r="E630" t="s">
        <v>183</v>
      </c>
      <c r="F630">
        <v>145.63499999999999</v>
      </c>
      <c r="G630" t="s">
        <v>184</v>
      </c>
      <c r="I630" t="s">
        <v>47</v>
      </c>
      <c r="J630" t="s">
        <v>306</v>
      </c>
      <c r="K630" t="s">
        <v>293</v>
      </c>
      <c r="L630" t="s">
        <v>294</v>
      </c>
      <c r="M630" t="s">
        <v>181</v>
      </c>
    </row>
    <row r="631" spans="1:13" x14ac:dyDescent="0.2">
      <c r="A631" s="2" t="s">
        <v>304</v>
      </c>
      <c r="B631" t="s">
        <v>305</v>
      </c>
      <c r="C631">
        <v>1038470003</v>
      </c>
      <c r="D631">
        <v>460</v>
      </c>
      <c r="E631" t="s">
        <v>185</v>
      </c>
      <c r="F631">
        <v>151.664289</v>
      </c>
      <c r="G631" t="s">
        <v>184</v>
      </c>
      <c r="I631" t="s">
        <v>47</v>
      </c>
      <c r="J631" t="s">
        <v>306</v>
      </c>
      <c r="K631" t="s">
        <v>293</v>
      </c>
      <c r="L631" t="s">
        <v>294</v>
      </c>
      <c r="M631" t="s">
        <v>181</v>
      </c>
    </row>
    <row r="632" spans="1:13" x14ac:dyDescent="0.2">
      <c r="A632" s="2" t="s">
        <v>304</v>
      </c>
      <c r="B632" t="s">
        <v>305</v>
      </c>
      <c r="C632">
        <v>1038470003</v>
      </c>
      <c r="D632">
        <v>460</v>
      </c>
      <c r="E632" t="s">
        <v>186</v>
      </c>
      <c r="F632">
        <v>12.41</v>
      </c>
      <c r="G632" t="s">
        <v>184</v>
      </c>
      <c r="I632" t="s">
        <v>47</v>
      </c>
      <c r="J632" t="s">
        <v>306</v>
      </c>
      <c r="K632" t="s">
        <v>293</v>
      </c>
      <c r="L632" t="s">
        <v>294</v>
      </c>
      <c r="M632" t="s">
        <v>181</v>
      </c>
    </row>
    <row r="633" spans="1:13" x14ac:dyDescent="0.2">
      <c r="A633" s="2" t="s">
        <v>304</v>
      </c>
      <c r="B633" t="s">
        <v>305</v>
      </c>
      <c r="C633">
        <v>1038470003</v>
      </c>
      <c r="D633">
        <v>460</v>
      </c>
      <c r="E633" t="s">
        <v>187</v>
      </c>
      <c r="F633">
        <v>12.923774</v>
      </c>
      <c r="G633" t="s">
        <v>184</v>
      </c>
      <c r="I633" t="s">
        <v>47</v>
      </c>
      <c r="J633" t="s">
        <v>306</v>
      </c>
      <c r="K633" t="s">
        <v>293</v>
      </c>
      <c r="L633" t="s">
        <v>294</v>
      </c>
      <c r="M633" t="s">
        <v>181</v>
      </c>
    </row>
    <row r="634" spans="1:13" x14ac:dyDescent="0.2">
      <c r="A634" s="2" t="s">
        <v>304</v>
      </c>
      <c r="B634" t="s">
        <v>305</v>
      </c>
      <c r="C634">
        <v>1038470003</v>
      </c>
      <c r="D634">
        <v>460</v>
      </c>
      <c r="E634" t="s">
        <v>188</v>
      </c>
      <c r="F634">
        <v>48.91</v>
      </c>
      <c r="G634" t="s">
        <v>184</v>
      </c>
      <c r="I634" t="s">
        <v>47</v>
      </c>
      <c r="J634" t="s">
        <v>306</v>
      </c>
      <c r="K634" t="s">
        <v>293</v>
      </c>
      <c r="L634" t="s">
        <v>294</v>
      </c>
      <c r="M634" t="s">
        <v>181</v>
      </c>
    </row>
    <row r="635" spans="1:13" x14ac:dyDescent="0.2">
      <c r="A635" s="2" t="s">
        <v>304</v>
      </c>
      <c r="B635" t="s">
        <v>305</v>
      </c>
      <c r="C635">
        <v>1038470003</v>
      </c>
      <c r="D635">
        <v>460</v>
      </c>
      <c r="E635" t="s">
        <v>189</v>
      </c>
      <c r="F635">
        <v>50.934874000000001</v>
      </c>
      <c r="G635" t="s">
        <v>184</v>
      </c>
      <c r="I635" t="s">
        <v>47</v>
      </c>
      <c r="J635" t="s">
        <v>306</v>
      </c>
      <c r="K635" t="s">
        <v>293</v>
      </c>
      <c r="L635" t="s">
        <v>294</v>
      </c>
      <c r="M635" t="s">
        <v>181</v>
      </c>
    </row>
    <row r="636" spans="1:13" x14ac:dyDescent="0.2">
      <c r="A636" s="2" t="s">
        <v>304</v>
      </c>
      <c r="B636" t="s">
        <v>305</v>
      </c>
      <c r="C636">
        <v>1038470003</v>
      </c>
      <c r="D636">
        <v>460</v>
      </c>
      <c r="E636" t="s">
        <v>190</v>
      </c>
      <c r="F636">
        <v>15.33</v>
      </c>
      <c r="G636" t="s">
        <v>184</v>
      </c>
      <c r="I636" t="s">
        <v>47</v>
      </c>
      <c r="J636" t="s">
        <v>306</v>
      </c>
      <c r="K636" t="s">
        <v>293</v>
      </c>
      <c r="L636" t="s">
        <v>294</v>
      </c>
      <c r="M636" t="s">
        <v>181</v>
      </c>
    </row>
    <row r="637" spans="1:13" x14ac:dyDescent="0.2">
      <c r="A637" s="2" t="s">
        <v>304</v>
      </c>
      <c r="B637" t="s">
        <v>305</v>
      </c>
      <c r="C637">
        <v>1038470003</v>
      </c>
      <c r="D637">
        <v>460</v>
      </c>
      <c r="E637" t="s">
        <v>191</v>
      </c>
      <c r="F637">
        <v>15.964662000000001</v>
      </c>
      <c r="G637" t="s">
        <v>184</v>
      </c>
      <c r="I637" t="s">
        <v>47</v>
      </c>
      <c r="J637" t="s">
        <v>306</v>
      </c>
      <c r="K637" t="s">
        <v>293</v>
      </c>
      <c r="L637" t="s">
        <v>294</v>
      </c>
      <c r="M637" t="s">
        <v>181</v>
      </c>
    </row>
    <row r="638" spans="1:13" x14ac:dyDescent="0.2">
      <c r="A638" s="2" t="s">
        <v>304</v>
      </c>
      <c r="B638" t="s">
        <v>305</v>
      </c>
      <c r="C638">
        <v>1038470003</v>
      </c>
      <c r="D638">
        <v>460</v>
      </c>
      <c r="E638" t="s">
        <v>192</v>
      </c>
      <c r="F638">
        <v>21.17</v>
      </c>
      <c r="G638" t="s">
        <v>184</v>
      </c>
      <c r="I638" t="s">
        <v>47</v>
      </c>
      <c r="J638" t="s">
        <v>306</v>
      </c>
      <c r="K638" t="s">
        <v>293</v>
      </c>
      <c r="L638" t="s">
        <v>294</v>
      </c>
      <c r="M638" t="s">
        <v>181</v>
      </c>
    </row>
    <row r="639" spans="1:13" x14ac:dyDescent="0.2">
      <c r="A639" s="2" t="s">
        <v>304</v>
      </c>
      <c r="B639" t="s">
        <v>305</v>
      </c>
      <c r="C639">
        <v>1038470003</v>
      </c>
      <c r="D639">
        <v>460</v>
      </c>
      <c r="E639" t="s">
        <v>193</v>
      </c>
      <c r="F639">
        <v>22.046437999999998</v>
      </c>
      <c r="G639" t="s">
        <v>184</v>
      </c>
      <c r="I639" t="s">
        <v>47</v>
      </c>
      <c r="J639" t="s">
        <v>306</v>
      </c>
      <c r="K639" t="s">
        <v>293</v>
      </c>
      <c r="L639" t="s">
        <v>294</v>
      </c>
      <c r="M639" t="s">
        <v>181</v>
      </c>
    </row>
    <row r="640" spans="1:13" x14ac:dyDescent="0.2">
      <c r="A640" s="2" t="s">
        <v>304</v>
      </c>
      <c r="B640" t="s">
        <v>305</v>
      </c>
      <c r="C640">
        <v>1038470003</v>
      </c>
      <c r="D640">
        <v>460</v>
      </c>
      <c r="E640" t="s">
        <v>108</v>
      </c>
      <c r="F640">
        <v>27.943744740532999</v>
      </c>
      <c r="G640" t="s">
        <v>184</v>
      </c>
      <c r="I640" t="s">
        <v>47</v>
      </c>
      <c r="J640" t="s">
        <v>306</v>
      </c>
      <c r="K640" t="s">
        <v>293</v>
      </c>
      <c r="L640" t="s">
        <v>294</v>
      </c>
      <c r="M640" t="s">
        <v>181</v>
      </c>
    </row>
    <row r="641" spans="1:13" x14ac:dyDescent="0.2">
      <c r="A641" s="2" t="s">
        <v>304</v>
      </c>
      <c r="B641" t="s">
        <v>305</v>
      </c>
      <c r="C641">
        <v>1038470003</v>
      </c>
      <c r="D641">
        <v>460</v>
      </c>
      <c r="E641" t="s">
        <v>194</v>
      </c>
      <c r="F641">
        <v>1.095</v>
      </c>
      <c r="G641" t="s">
        <v>184</v>
      </c>
      <c r="I641" t="s">
        <v>47</v>
      </c>
      <c r="J641" t="s">
        <v>306</v>
      </c>
      <c r="K641" t="s">
        <v>293</v>
      </c>
      <c r="L641" t="s">
        <v>294</v>
      </c>
      <c r="M641" t="s">
        <v>181</v>
      </c>
    </row>
    <row r="642" spans="1:13" x14ac:dyDescent="0.2">
      <c r="A642" s="2" t="s">
        <v>304</v>
      </c>
      <c r="B642" t="s">
        <v>305</v>
      </c>
      <c r="C642">
        <v>1038470003</v>
      </c>
      <c r="D642">
        <v>460</v>
      </c>
      <c r="E642" t="s">
        <v>195</v>
      </c>
      <c r="F642">
        <v>1.140333</v>
      </c>
      <c r="G642" t="s">
        <v>184</v>
      </c>
      <c r="I642" t="s">
        <v>47</v>
      </c>
      <c r="J642" t="s">
        <v>306</v>
      </c>
      <c r="K642" t="s">
        <v>293</v>
      </c>
      <c r="L642" t="s">
        <v>294</v>
      </c>
      <c r="M642" t="s">
        <v>181</v>
      </c>
    </row>
    <row r="643" spans="1:13" x14ac:dyDescent="0.2">
      <c r="A643" s="2" t="s">
        <v>304</v>
      </c>
      <c r="B643" t="s">
        <v>305</v>
      </c>
      <c r="C643">
        <v>1038470003</v>
      </c>
      <c r="D643">
        <v>460</v>
      </c>
      <c r="E643" t="s">
        <v>196</v>
      </c>
      <c r="F643">
        <v>122.27500000000001</v>
      </c>
      <c r="G643" t="s">
        <v>184</v>
      </c>
      <c r="I643" t="s">
        <v>47</v>
      </c>
      <c r="J643" t="s">
        <v>306</v>
      </c>
      <c r="K643" t="s">
        <v>293</v>
      </c>
      <c r="L643" t="s">
        <v>294</v>
      </c>
      <c r="M643" t="s">
        <v>181</v>
      </c>
    </row>
    <row r="644" spans="1:13" x14ac:dyDescent="0.2">
      <c r="A644" s="2" t="s">
        <v>304</v>
      </c>
      <c r="B644" t="s">
        <v>305</v>
      </c>
      <c r="C644">
        <v>1038470003</v>
      </c>
      <c r="D644">
        <v>460</v>
      </c>
      <c r="E644" t="s">
        <v>197</v>
      </c>
      <c r="F644">
        <v>127.33718500000001</v>
      </c>
      <c r="G644" t="s">
        <v>184</v>
      </c>
      <c r="I644" t="s">
        <v>47</v>
      </c>
      <c r="J644" t="s">
        <v>306</v>
      </c>
      <c r="K644" t="s">
        <v>293</v>
      </c>
      <c r="L644" t="s">
        <v>294</v>
      </c>
      <c r="M644" t="s">
        <v>181</v>
      </c>
    </row>
    <row r="645" spans="1:13" x14ac:dyDescent="0.2">
      <c r="A645" s="2" t="s">
        <v>304</v>
      </c>
      <c r="B645" t="s">
        <v>305</v>
      </c>
      <c r="C645">
        <v>1038470003</v>
      </c>
      <c r="D645">
        <v>460</v>
      </c>
      <c r="E645" t="s">
        <v>198</v>
      </c>
      <c r="F645">
        <v>29.100615772790999</v>
      </c>
      <c r="G645" t="s">
        <v>184</v>
      </c>
      <c r="I645" t="s">
        <v>47</v>
      </c>
      <c r="J645" t="s">
        <v>306</v>
      </c>
      <c r="K645" t="s">
        <v>293</v>
      </c>
      <c r="L645" t="s">
        <v>294</v>
      </c>
      <c r="M645" t="s">
        <v>181</v>
      </c>
    </row>
    <row r="646" spans="1:13" x14ac:dyDescent="0.2">
      <c r="A646" s="2" t="s">
        <v>304</v>
      </c>
      <c r="B646" t="s">
        <v>305</v>
      </c>
      <c r="C646">
        <v>1038470003</v>
      </c>
      <c r="D646">
        <v>460</v>
      </c>
      <c r="E646" t="s">
        <v>109</v>
      </c>
      <c r="F646">
        <v>21.17</v>
      </c>
      <c r="G646" t="s">
        <v>184</v>
      </c>
      <c r="I646" t="s">
        <v>47</v>
      </c>
      <c r="J646" t="s">
        <v>306</v>
      </c>
      <c r="K646" t="s">
        <v>293</v>
      </c>
      <c r="L646" t="s">
        <v>294</v>
      </c>
      <c r="M646" t="s">
        <v>181</v>
      </c>
    </row>
    <row r="647" spans="1:13" x14ac:dyDescent="0.2">
      <c r="A647" s="2" t="s">
        <v>304</v>
      </c>
      <c r="B647" t="s">
        <v>305</v>
      </c>
      <c r="C647">
        <v>1038470003</v>
      </c>
      <c r="D647">
        <v>460</v>
      </c>
      <c r="E647" t="s">
        <v>199</v>
      </c>
      <c r="F647">
        <v>22.046437999999998</v>
      </c>
      <c r="G647" t="s">
        <v>184</v>
      </c>
      <c r="I647" t="s">
        <v>47</v>
      </c>
      <c r="J647" t="s">
        <v>306</v>
      </c>
      <c r="K647" t="s">
        <v>293</v>
      </c>
      <c r="L647" t="s">
        <v>294</v>
      </c>
      <c r="M647" t="s">
        <v>181</v>
      </c>
    </row>
    <row r="648" spans="1:13" x14ac:dyDescent="0.2">
      <c r="A648" s="2" t="s">
        <v>304</v>
      </c>
      <c r="B648" t="s">
        <v>305</v>
      </c>
      <c r="C648">
        <v>1038470003</v>
      </c>
      <c r="D648">
        <v>460</v>
      </c>
      <c r="E648" t="s">
        <v>8</v>
      </c>
      <c r="F648">
        <v>8.76</v>
      </c>
      <c r="G648" t="s">
        <v>184</v>
      </c>
      <c r="I648" t="s">
        <v>47</v>
      </c>
      <c r="J648" t="s">
        <v>306</v>
      </c>
      <c r="K648" t="s">
        <v>293</v>
      </c>
      <c r="L648" t="s">
        <v>294</v>
      </c>
      <c r="M648" t="s">
        <v>181</v>
      </c>
    </row>
    <row r="649" spans="1:13" x14ac:dyDescent="0.2">
      <c r="A649" s="2" t="s">
        <v>304</v>
      </c>
      <c r="B649" t="s">
        <v>305</v>
      </c>
      <c r="C649">
        <v>1038470003</v>
      </c>
      <c r="D649">
        <v>460</v>
      </c>
      <c r="E649" t="s">
        <v>200</v>
      </c>
      <c r="F649">
        <v>9.1226640000000003</v>
      </c>
      <c r="G649" t="s">
        <v>184</v>
      </c>
      <c r="I649" t="s">
        <v>47</v>
      </c>
      <c r="J649" t="s">
        <v>306</v>
      </c>
      <c r="K649" t="s">
        <v>293</v>
      </c>
      <c r="L649" t="s">
        <v>294</v>
      </c>
      <c r="M649" t="s">
        <v>181</v>
      </c>
    </row>
    <row r="650" spans="1:13" x14ac:dyDescent="0.2">
      <c r="A650" s="2" t="s">
        <v>304</v>
      </c>
      <c r="B650" t="s">
        <v>305</v>
      </c>
      <c r="C650">
        <v>1038470003</v>
      </c>
      <c r="D650">
        <v>460</v>
      </c>
      <c r="E650" t="s">
        <v>201</v>
      </c>
      <c r="F650">
        <v>3832.5</v>
      </c>
      <c r="G650" t="s">
        <v>184</v>
      </c>
      <c r="I650" t="s">
        <v>47</v>
      </c>
      <c r="J650" t="s">
        <v>306</v>
      </c>
      <c r="K650" t="s">
        <v>293</v>
      </c>
      <c r="L650" t="s">
        <v>294</v>
      </c>
      <c r="M650" t="s">
        <v>181</v>
      </c>
    </row>
    <row r="651" spans="1:13" x14ac:dyDescent="0.2">
      <c r="A651" s="2" t="s">
        <v>304</v>
      </c>
      <c r="B651" t="s">
        <v>305</v>
      </c>
      <c r="C651">
        <v>1038470003</v>
      </c>
      <c r="D651">
        <v>460</v>
      </c>
      <c r="E651" t="s">
        <v>202</v>
      </c>
      <c r="F651">
        <v>3991.1655000000001</v>
      </c>
      <c r="G651" t="s">
        <v>184</v>
      </c>
      <c r="I651" t="s">
        <v>47</v>
      </c>
      <c r="J651" t="s">
        <v>306</v>
      </c>
      <c r="K651" t="s">
        <v>293</v>
      </c>
      <c r="L651" t="s">
        <v>294</v>
      </c>
      <c r="M651" t="s">
        <v>181</v>
      </c>
    </row>
    <row r="652" spans="1:13" x14ac:dyDescent="0.2">
      <c r="A652" s="2" t="s">
        <v>307</v>
      </c>
      <c r="B652" t="s">
        <v>308</v>
      </c>
      <c r="C652">
        <v>1038492001</v>
      </c>
      <c r="D652">
        <v>633</v>
      </c>
      <c r="E652" t="s">
        <v>107</v>
      </c>
      <c r="F652">
        <v>220.095</v>
      </c>
      <c r="G652" t="s">
        <v>184</v>
      </c>
      <c r="I652" t="s">
        <v>91</v>
      </c>
      <c r="J652" t="s">
        <v>292</v>
      </c>
      <c r="K652" t="s">
        <v>293</v>
      </c>
      <c r="L652" t="s">
        <v>294</v>
      </c>
      <c r="M652" t="s">
        <v>181</v>
      </c>
    </row>
    <row r="653" spans="1:13" x14ac:dyDescent="0.2">
      <c r="A653" s="2" t="s">
        <v>307</v>
      </c>
      <c r="B653" t="s">
        <v>308</v>
      </c>
      <c r="C653">
        <v>1038492001</v>
      </c>
      <c r="D653">
        <v>633</v>
      </c>
      <c r="E653" t="s">
        <v>182</v>
      </c>
      <c r="F653">
        <v>229.20693299999999</v>
      </c>
      <c r="G653" t="s">
        <v>184</v>
      </c>
      <c r="I653" t="s">
        <v>91</v>
      </c>
      <c r="J653" t="s">
        <v>292</v>
      </c>
      <c r="K653" t="s">
        <v>293</v>
      </c>
      <c r="L653" t="s">
        <v>294</v>
      </c>
      <c r="M653" t="s">
        <v>181</v>
      </c>
    </row>
    <row r="654" spans="1:13" x14ac:dyDescent="0.2">
      <c r="A654" s="2" t="s">
        <v>307</v>
      </c>
      <c r="B654" t="s">
        <v>308</v>
      </c>
      <c r="C654">
        <v>1038492001</v>
      </c>
      <c r="D654">
        <v>633</v>
      </c>
      <c r="E654" t="s">
        <v>183</v>
      </c>
      <c r="F654">
        <v>894.98</v>
      </c>
      <c r="G654" t="s">
        <v>184</v>
      </c>
      <c r="I654" t="s">
        <v>91</v>
      </c>
      <c r="J654" t="s">
        <v>292</v>
      </c>
      <c r="K654" t="s">
        <v>293</v>
      </c>
      <c r="L654" t="s">
        <v>294</v>
      </c>
      <c r="M654" t="s">
        <v>181</v>
      </c>
    </row>
    <row r="655" spans="1:13" x14ac:dyDescent="0.2">
      <c r="A655" s="2" t="s">
        <v>307</v>
      </c>
      <c r="B655" t="s">
        <v>308</v>
      </c>
      <c r="C655">
        <v>1038492001</v>
      </c>
      <c r="D655">
        <v>633</v>
      </c>
      <c r="E655" t="s">
        <v>185</v>
      </c>
      <c r="F655">
        <v>932.03217199999995</v>
      </c>
      <c r="G655" t="s">
        <v>184</v>
      </c>
      <c r="I655" t="s">
        <v>91</v>
      </c>
      <c r="J655" t="s">
        <v>292</v>
      </c>
      <c r="K655" t="s">
        <v>293</v>
      </c>
      <c r="L655" t="s">
        <v>294</v>
      </c>
      <c r="M655" t="s">
        <v>181</v>
      </c>
    </row>
    <row r="656" spans="1:13" x14ac:dyDescent="0.2">
      <c r="A656" s="2" t="s">
        <v>307</v>
      </c>
      <c r="B656" t="s">
        <v>308</v>
      </c>
      <c r="C656">
        <v>1038492001</v>
      </c>
      <c r="D656">
        <v>633</v>
      </c>
      <c r="E656" t="s">
        <v>186</v>
      </c>
      <c r="F656">
        <v>568.30499999999995</v>
      </c>
      <c r="G656" t="s">
        <v>184</v>
      </c>
      <c r="I656" t="s">
        <v>91</v>
      </c>
      <c r="J656" t="s">
        <v>292</v>
      </c>
      <c r="K656" t="s">
        <v>293</v>
      </c>
      <c r="L656" t="s">
        <v>294</v>
      </c>
      <c r="M656" t="s">
        <v>181</v>
      </c>
    </row>
    <row r="657" spans="1:13" x14ac:dyDescent="0.2">
      <c r="A657" s="2" t="s">
        <v>307</v>
      </c>
      <c r="B657" t="s">
        <v>308</v>
      </c>
      <c r="C657">
        <v>1038492001</v>
      </c>
      <c r="D657">
        <v>633</v>
      </c>
      <c r="E657" t="s">
        <v>187</v>
      </c>
      <c r="F657">
        <v>591.83282699999995</v>
      </c>
      <c r="G657" t="s">
        <v>184</v>
      </c>
      <c r="I657" t="s">
        <v>91</v>
      </c>
      <c r="J657" t="s">
        <v>292</v>
      </c>
      <c r="K657" t="s">
        <v>293</v>
      </c>
      <c r="L657" t="s">
        <v>294</v>
      </c>
      <c r="M657" t="s">
        <v>181</v>
      </c>
    </row>
    <row r="658" spans="1:13" x14ac:dyDescent="0.2">
      <c r="A658" s="2" t="s">
        <v>307</v>
      </c>
      <c r="B658" t="s">
        <v>308</v>
      </c>
      <c r="C658">
        <v>1038492001</v>
      </c>
      <c r="D658">
        <v>633</v>
      </c>
      <c r="E658" t="s">
        <v>188</v>
      </c>
      <c r="F658">
        <v>58.4</v>
      </c>
      <c r="G658" t="s">
        <v>184</v>
      </c>
      <c r="I658" t="s">
        <v>91</v>
      </c>
      <c r="J658" t="s">
        <v>292</v>
      </c>
      <c r="K658" t="s">
        <v>293</v>
      </c>
      <c r="L658" t="s">
        <v>294</v>
      </c>
      <c r="M658" t="s">
        <v>181</v>
      </c>
    </row>
    <row r="659" spans="1:13" x14ac:dyDescent="0.2">
      <c r="A659" s="2" t="s">
        <v>307</v>
      </c>
      <c r="B659" t="s">
        <v>308</v>
      </c>
      <c r="C659">
        <v>1038492001</v>
      </c>
      <c r="D659">
        <v>633</v>
      </c>
      <c r="E659" t="s">
        <v>189</v>
      </c>
      <c r="F659">
        <v>60.81776</v>
      </c>
      <c r="G659" t="s">
        <v>184</v>
      </c>
      <c r="I659" t="s">
        <v>91</v>
      </c>
      <c r="J659" t="s">
        <v>292</v>
      </c>
      <c r="K659" t="s">
        <v>293</v>
      </c>
      <c r="L659" t="s">
        <v>294</v>
      </c>
      <c r="M659" t="s">
        <v>181</v>
      </c>
    </row>
    <row r="660" spans="1:13" x14ac:dyDescent="0.2">
      <c r="A660" s="2" t="s">
        <v>307</v>
      </c>
      <c r="B660" t="s">
        <v>308</v>
      </c>
      <c r="C660">
        <v>1038492001</v>
      </c>
      <c r="D660">
        <v>633</v>
      </c>
      <c r="E660" t="s">
        <v>190</v>
      </c>
      <c r="F660">
        <v>9.125</v>
      </c>
      <c r="G660" t="s">
        <v>184</v>
      </c>
      <c r="I660" t="s">
        <v>91</v>
      </c>
      <c r="J660" t="s">
        <v>292</v>
      </c>
      <c r="K660" t="s">
        <v>293</v>
      </c>
      <c r="L660" t="s">
        <v>294</v>
      </c>
      <c r="M660" t="s">
        <v>181</v>
      </c>
    </row>
    <row r="661" spans="1:13" x14ac:dyDescent="0.2">
      <c r="A661" s="2" t="s">
        <v>307</v>
      </c>
      <c r="B661" t="s">
        <v>308</v>
      </c>
      <c r="C661">
        <v>1038492001</v>
      </c>
      <c r="D661">
        <v>633</v>
      </c>
      <c r="E661" t="s">
        <v>191</v>
      </c>
      <c r="F661">
        <v>9.5027749999999997</v>
      </c>
      <c r="G661" t="s">
        <v>184</v>
      </c>
      <c r="I661" t="s">
        <v>91</v>
      </c>
      <c r="J661" t="s">
        <v>292</v>
      </c>
      <c r="K661" t="s">
        <v>293</v>
      </c>
      <c r="L661" t="s">
        <v>294</v>
      </c>
      <c r="M661" t="s">
        <v>181</v>
      </c>
    </row>
    <row r="662" spans="1:13" x14ac:dyDescent="0.2">
      <c r="A662" s="2" t="s">
        <v>307</v>
      </c>
      <c r="B662" t="s">
        <v>308</v>
      </c>
      <c r="C662">
        <v>1038492001</v>
      </c>
      <c r="D662">
        <v>633</v>
      </c>
      <c r="E662" t="s">
        <v>192</v>
      </c>
      <c r="F662">
        <v>56.94</v>
      </c>
      <c r="G662" t="s">
        <v>184</v>
      </c>
      <c r="I662" t="s">
        <v>91</v>
      </c>
      <c r="J662" t="s">
        <v>292</v>
      </c>
      <c r="K662" t="s">
        <v>293</v>
      </c>
      <c r="L662" t="s">
        <v>294</v>
      </c>
      <c r="M662" t="s">
        <v>181</v>
      </c>
    </row>
    <row r="663" spans="1:13" x14ac:dyDescent="0.2">
      <c r="A663" s="2" t="s">
        <v>307</v>
      </c>
      <c r="B663" t="s">
        <v>308</v>
      </c>
      <c r="C663">
        <v>1038492001</v>
      </c>
      <c r="D663">
        <v>633</v>
      </c>
      <c r="E663" t="s">
        <v>193</v>
      </c>
      <c r="F663">
        <v>59.297316000000002</v>
      </c>
      <c r="G663" t="s">
        <v>184</v>
      </c>
      <c r="I663" t="s">
        <v>91</v>
      </c>
      <c r="J663" t="s">
        <v>292</v>
      </c>
      <c r="K663" t="s">
        <v>293</v>
      </c>
      <c r="L663" t="s">
        <v>294</v>
      </c>
      <c r="M663" t="s">
        <v>181</v>
      </c>
    </row>
    <row r="664" spans="1:13" x14ac:dyDescent="0.2">
      <c r="A664" s="2" t="s">
        <v>307</v>
      </c>
      <c r="B664" t="s">
        <v>308</v>
      </c>
      <c r="C664">
        <v>1038492001</v>
      </c>
      <c r="D664">
        <v>633</v>
      </c>
      <c r="E664" t="s">
        <v>108</v>
      </c>
      <c r="F664">
        <v>1.62330294530154</v>
      </c>
      <c r="G664" t="s">
        <v>184</v>
      </c>
      <c r="I664" t="s">
        <v>91</v>
      </c>
      <c r="J664" t="s">
        <v>292</v>
      </c>
      <c r="K664" t="s">
        <v>293</v>
      </c>
      <c r="L664" t="s">
        <v>294</v>
      </c>
      <c r="M664" t="s">
        <v>181</v>
      </c>
    </row>
    <row r="665" spans="1:13" x14ac:dyDescent="0.2">
      <c r="A665" s="2" t="s">
        <v>307</v>
      </c>
      <c r="B665" t="s">
        <v>308</v>
      </c>
      <c r="C665">
        <v>1038492001</v>
      </c>
      <c r="D665">
        <v>633</v>
      </c>
      <c r="E665" t="s">
        <v>194</v>
      </c>
      <c r="F665">
        <v>0.73</v>
      </c>
      <c r="G665" t="s">
        <v>184</v>
      </c>
      <c r="I665" t="s">
        <v>91</v>
      </c>
      <c r="J665" t="s">
        <v>292</v>
      </c>
      <c r="K665" t="s">
        <v>293</v>
      </c>
      <c r="L665" t="s">
        <v>294</v>
      </c>
      <c r="M665" t="s">
        <v>181</v>
      </c>
    </row>
    <row r="666" spans="1:13" x14ac:dyDescent="0.2">
      <c r="A666" s="2" t="s">
        <v>307</v>
      </c>
      <c r="B666" t="s">
        <v>308</v>
      </c>
      <c r="C666">
        <v>1038492001</v>
      </c>
      <c r="D666">
        <v>633</v>
      </c>
      <c r="E666" t="s">
        <v>195</v>
      </c>
      <c r="F666">
        <v>0.76022199999999995</v>
      </c>
      <c r="G666" t="s">
        <v>184</v>
      </c>
      <c r="I666" t="s">
        <v>91</v>
      </c>
      <c r="J666" t="s">
        <v>292</v>
      </c>
      <c r="K666" t="s">
        <v>293</v>
      </c>
      <c r="L666" t="s">
        <v>294</v>
      </c>
      <c r="M666" t="s">
        <v>181</v>
      </c>
    </row>
    <row r="667" spans="1:13" x14ac:dyDescent="0.2">
      <c r="A667" s="2" t="s">
        <v>307</v>
      </c>
      <c r="B667" t="s">
        <v>308</v>
      </c>
      <c r="C667">
        <v>1038492001</v>
      </c>
      <c r="D667">
        <v>633</v>
      </c>
      <c r="E667" t="s">
        <v>196</v>
      </c>
      <c r="F667">
        <v>6.2050000000000001</v>
      </c>
      <c r="G667" t="s">
        <v>184</v>
      </c>
      <c r="I667" t="s">
        <v>91</v>
      </c>
      <c r="J667" t="s">
        <v>292</v>
      </c>
      <c r="K667" t="s">
        <v>293</v>
      </c>
      <c r="L667" t="s">
        <v>294</v>
      </c>
      <c r="M667" t="s">
        <v>181</v>
      </c>
    </row>
    <row r="668" spans="1:13" x14ac:dyDescent="0.2">
      <c r="A668" s="2" t="s">
        <v>307</v>
      </c>
      <c r="B668" t="s">
        <v>308</v>
      </c>
      <c r="C668">
        <v>1038492001</v>
      </c>
      <c r="D668">
        <v>633</v>
      </c>
      <c r="E668" t="s">
        <v>197</v>
      </c>
      <c r="F668">
        <v>6.4618869999999999</v>
      </c>
      <c r="G668" t="s">
        <v>184</v>
      </c>
      <c r="I668" t="s">
        <v>91</v>
      </c>
      <c r="J668" t="s">
        <v>292</v>
      </c>
      <c r="K668" t="s">
        <v>293</v>
      </c>
      <c r="L668" t="s">
        <v>294</v>
      </c>
      <c r="M668" t="s">
        <v>181</v>
      </c>
    </row>
    <row r="669" spans="1:13" x14ac:dyDescent="0.2">
      <c r="A669" s="2" t="s">
        <v>307</v>
      </c>
      <c r="B669" t="s">
        <v>308</v>
      </c>
      <c r="C669">
        <v>1038492001</v>
      </c>
      <c r="D669">
        <v>633</v>
      </c>
      <c r="E669" t="s">
        <v>198</v>
      </c>
      <c r="F669">
        <v>1.6905076872370299</v>
      </c>
      <c r="G669" t="s">
        <v>184</v>
      </c>
      <c r="I669" t="s">
        <v>91</v>
      </c>
      <c r="J669" t="s">
        <v>292</v>
      </c>
      <c r="K669" t="s">
        <v>293</v>
      </c>
      <c r="L669" t="s">
        <v>294</v>
      </c>
      <c r="M669" t="s">
        <v>181</v>
      </c>
    </row>
    <row r="670" spans="1:13" x14ac:dyDescent="0.2">
      <c r="A670" s="2" t="s">
        <v>307</v>
      </c>
      <c r="B670" t="s">
        <v>308</v>
      </c>
      <c r="C670">
        <v>1038492001</v>
      </c>
      <c r="D670">
        <v>633</v>
      </c>
      <c r="E670" t="s">
        <v>109</v>
      </c>
      <c r="F670">
        <v>56.94</v>
      </c>
      <c r="G670" t="s">
        <v>184</v>
      </c>
      <c r="I670" t="s">
        <v>91</v>
      </c>
      <c r="J670" t="s">
        <v>292</v>
      </c>
      <c r="K670" t="s">
        <v>293</v>
      </c>
      <c r="L670" t="s">
        <v>294</v>
      </c>
      <c r="M670" t="s">
        <v>181</v>
      </c>
    </row>
    <row r="671" spans="1:13" x14ac:dyDescent="0.2">
      <c r="A671" s="2" t="s">
        <v>307</v>
      </c>
      <c r="B671" t="s">
        <v>308</v>
      </c>
      <c r="C671">
        <v>1038492001</v>
      </c>
      <c r="D671">
        <v>633</v>
      </c>
      <c r="E671" t="s">
        <v>199</v>
      </c>
      <c r="F671">
        <v>59.297316000000002</v>
      </c>
      <c r="G671" t="s">
        <v>184</v>
      </c>
      <c r="I671" t="s">
        <v>91</v>
      </c>
      <c r="J671" t="s">
        <v>292</v>
      </c>
      <c r="K671" t="s">
        <v>293</v>
      </c>
      <c r="L671" t="s">
        <v>294</v>
      </c>
      <c r="M671" t="s">
        <v>181</v>
      </c>
    </row>
    <row r="672" spans="1:13" x14ac:dyDescent="0.2">
      <c r="A672" s="2" t="s">
        <v>307</v>
      </c>
      <c r="B672" t="s">
        <v>308</v>
      </c>
      <c r="C672">
        <v>1038492001</v>
      </c>
      <c r="D672">
        <v>633</v>
      </c>
      <c r="E672" t="s">
        <v>8</v>
      </c>
      <c r="F672">
        <v>17.155000000000001</v>
      </c>
      <c r="G672" t="s">
        <v>184</v>
      </c>
      <c r="I672" t="s">
        <v>91</v>
      </c>
      <c r="J672" t="s">
        <v>292</v>
      </c>
      <c r="K672" t="s">
        <v>293</v>
      </c>
      <c r="L672" t="s">
        <v>294</v>
      </c>
      <c r="M672" t="s">
        <v>181</v>
      </c>
    </row>
    <row r="673" spans="1:13" x14ac:dyDescent="0.2">
      <c r="A673" s="2" t="s">
        <v>307</v>
      </c>
      <c r="B673" t="s">
        <v>308</v>
      </c>
      <c r="C673">
        <v>1038492001</v>
      </c>
      <c r="D673">
        <v>633</v>
      </c>
      <c r="E673" t="s">
        <v>200</v>
      </c>
      <c r="F673">
        <v>17.865217000000001</v>
      </c>
      <c r="G673" t="s">
        <v>184</v>
      </c>
      <c r="I673" t="s">
        <v>91</v>
      </c>
      <c r="J673" t="s">
        <v>292</v>
      </c>
      <c r="K673" t="s">
        <v>293</v>
      </c>
      <c r="L673" t="s">
        <v>294</v>
      </c>
      <c r="M673" t="s">
        <v>181</v>
      </c>
    </row>
    <row r="674" spans="1:13" x14ac:dyDescent="0.2">
      <c r="A674" s="2" t="s">
        <v>307</v>
      </c>
      <c r="B674" t="s">
        <v>308</v>
      </c>
      <c r="C674">
        <v>1038492001</v>
      </c>
      <c r="D674">
        <v>633</v>
      </c>
      <c r="E674" t="s">
        <v>201</v>
      </c>
      <c r="F674">
        <v>7102.9</v>
      </c>
      <c r="G674" t="s">
        <v>184</v>
      </c>
      <c r="I674" t="s">
        <v>91</v>
      </c>
      <c r="J674" t="s">
        <v>292</v>
      </c>
      <c r="K674" t="s">
        <v>293</v>
      </c>
      <c r="L674" t="s">
        <v>294</v>
      </c>
      <c r="M674" t="s">
        <v>181</v>
      </c>
    </row>
    <row r="675" spans="1:13" x14ac:dyDescent="0.2">
      <c r="A675" s="2" t="s">
        <v>307</v>
      </c>
      <c r="B675" t="s">
        <v>308</v>
      </c>
      <c r="C675">
        <v>1038492001</v>
      </c>
      <c r="D675">
        <v>633</v>
      </c>
      <c r="E675" t="s">
        <v>202</v>
      </c>
      <c r="F675">
        <v>7396.9600600000003</v>
      </c>
      <c r="G675" t="s">
        <v>184</v>
      </c>
      <c r="I675" t="s">
        <v>91</v>
      </c>
      <c r="J675" t="s">
        <v>292</v>
      </c>
      <c r="K675" t="s">
        <v>293</v>
      </c>
      <c r="L675" t="s">
        <v>294</v>
      </c>
      <c r="M675" t="s">
        <v>181</v>
      </c>
    </row>
    <row r="676" spans="1:13" x14ac:dyDescent="0.2">
      <c r="A676" s="2" t="s">
        <v>309</v>
      </c>
      <c r="B676" t="s">
        <v>310</v>
      </c>
      <c r="C676">
        <v>1038513001</v>
      </c>
      <c r="D676">
        <v>683</v>
      </c>
      <c r="E676" t="s">
        <v>107</v>
      </c>
      <c r="F676">
        <v>1141.355</v>
      </c>
      <c r="G676" t="s">
        <v>184</v>
      </c>
      <c r="I676" t="s">
        <v>91</v>
      </c>
      <c r="J676" t="s">
        <v>292</v>
      </c>
      <c r="K676" t="s">
        <v>293</v>
      </c>
      <c r="L676" t="s">
        <v>294</v>
      </c>
      <c r="M676" t="s">
        <v>181</v>
      </c>
    </row>
    <row r="677" spans="1:13" x14ac:dyDescent="0.2">
      <c r="A677" s="2" t="s">
        <v>309</v>
      </c>
      <c r="B677" t="s">
        <v>310</v>
      </c>
      <c r="C677">
        <v>1038513001</v>
      </c>
      <c r="D677">
        <v>683</v>
      </c>
      <c r="E677" t="s">
        <v>182</v>
      </c>
      <c r="F677">
        <v>1188.6070970000001</v>
      </c>
      <c r="G677" t="s">
        <v>184</v>
      </c>
      <c r="I677" t="s">
        <v>91</v>
      </c>
      <c r="J677" t="s">
        <v>292</v>
      </c>
      <c r="K677" t="s">
        <v>293</v>
      </c>
      <c r="L677" t="s">
        <v>294</v>
      </c>
      <c r="M677" t="s">
        <v>181</v>
      </c>
    </row>
    <row r="678" spans="1:13" x14ac:dyDescent="0.2">
      <c r="A678" s="2" t="s">
        <v>309</v>
      </c>
      <c r="B678" t="s">
        <v>310</v>
      </c>
      <c r="C678">
        <v>1038513001</v>
      </c>
      <c r="D678">
        <v>683</v>
      </c>
      <c r="E678" t="s">
        <v>183</v>
      </c>
      <c r="F678">
        <v>4515.05</v>
      </c>
      <c r="G678" t="s">
        <v>184</v>
      </c>
      <c r="I678" t="s">
        <v>91</v>
      </c>
      <c r="J678" t="s">
        <v>292</v>
      </c>
      <c r="K678" t="s">
        <v>293</v>
      </c>
      <c r="L678" t="s">
        <v>294</v>
      </c>
      <c r="M678" t="s">
        <v>181</v>
      </c>
    </row>
    <row r="679" spans="1:13" x14ac:dyDescent="0.2">
      <c r="A679" s="2" t="s">
        <v>309</v>
      </c>
      <c r="B679" t="s">
        <v>310</v>
      </c>
      <c r="C679">
        <v>1038513001</v>
      </c>
      <c r="D679">
        <v>683</v>
      </c>
      <c r="E679" t="s">
        <v>185</v>
      </c>
      <c r="F679">
        <v>4701.97307</v>
      </c>
      <c r="G679" t="s">
        <v>184</v>
      </c>
      <c r="I679" t="s">
        <v>91</v>
      </c>
      <c r="J679" t="s">
        <v>292</v>
      </c>
      <c r="K679" t="s">
        <v>293</v>
      </c>
      <c r="L679" t="s">
        <v>294</v>
      </c>
      <c r="M679" t="s">
        <v>181</v>
      </c>
    </row>
    <row r="680" spans="1:13" x14ac:dyDescent="0.2">
      <c r="A680" s="2" t="s">
        <v>309</v>
      </c>
      <c r="B680" t="s">
        <v>310</v>
      </c>
      <c r="C680">
        <v>1038513001</v>
      </c>
      <c r="D680">
        <v>683</v>
      </c>
      <c r="E680" t="s">
        <v>186</v>
      </c>
      <c r="F680">
        <v>1384.08</v>
      </c>
      <c r="G680" t="s">
        <v>184</v>
      </c>
      <c r="I680" t="s">
        <v>91</v>
      </c>
      <c r="J680" t="s">
        <v>292</v>
      </c>
      <c r="K680" t="s">
        <v>293</v>
      </c>
      <c r="L680" t="s">
        <v>294</v>
      </c>
      <c r="M680" t="s">
        <v>181</v>
      </c>
    </row>
    <row r="681" spans="1:13" x14ac:dyDescent="0.2">
      <c r="A681" s="2" t="s">
        <v>309</v>
      </c>
      <c r="B681" t="s">
        <v>310</v>
      </c>
      <c r="C681">
        <v>1038513001</v>
      </c>
      <c r="D681">
        <v>683</v>
      </c>
      <c r="E681" t="s">
        <v>187</v>
      </c>
      <c r="F681">
        <v>1441.3809120000001</v>
      </c>
      <c r="G681" t="s">
        <v>184</v>
      </c>
      <c r="I681" t="s">
        <v>91</v>
      </c>
      <c r="J681" t="s">
        <v>292</v>
      </c>
      <c r="K681" t="s">
        <v>293</v>
      </c>
      <c r="L681" t="s">
        <v>294</v>
      </c>
      <c r="M681" t="s">
        <v>181</v>
      </c>
    </row>
    <row r="682" spans="1:13" x14ac:dyDescent="0.2">
      <c r="A682" s="2" t="s">
        <v>309</v>
      </c>
      <c r="B682" t="s">
        <v>310</v>
      </c>
      <c r="C682">
        <v>1038513001</v>
      </c>
      <c r="D682">
        <v>683</v>
      </c>
      <c r="E682" t="s">
        <v>190</v>
      </c>
      <c r="F682">
        <v>2111.5250000000001</v>
      </c>
      <c r="G682" t="s">
        <v>184</v>
      </c>
      <c r="I682" t="s">
        <v>91</v>
      </c>
      <c r="J682" t="s">
        <v>292</v>
      </c>
      <c r="K682" t="s">
        <v>293</v>
      </c>
      <c r="L682" t="s">
        <v>294</v>
      </c>
      <c r="M682" t="s">
        <v>181</v>
      </c>
    </row>
    <row r="683" spans="1:13" x14ac:dyDescent="0.2">
      <c r="A683" s="2" t="s">
        <v>309</v>
      </c>
      <c r="B683" t="s">
        <v>310</v>
      </c>
      <c r="C683">
        <v>1038513001</v>
      </c>
      <c r="D683">
        <v>683</v>
      </c>
      <c r="E683" t="s">
        <v>191</v>
      </c>
      <c r="F683">
        <v>2198.9421349999998</v>
      </c>
      <c r="G683" t="s">
        <v>184</v>
      </c>
      <c r="I683" t="s">
        <v>91</v>
      </c>
      <c r="J683" t="s">
        <v>292</v>
      </c>
      <c r="K683" t="s">
        <v>293</v>
      </c>
      <c r="L683" t="s">
        <v>294</v>
      </c>
      <c r="M683" t="s">
        <v>181</v>
      </c>
    </row>
    <row r="684" spans="1:13" x14ac:dyDescent="0.2">
      <c r="A684" s="2" t="s">
        <v>309</v>
      </c>
      <c r="B684" t="s">
        <v>310</v>
      </c>
      <c r="C684">
        <v>1038513001</v>
      </c>
      <c r="D684">
        <v>683</v>
      </c>
      <c r="E684" t="s">
        <v>192</v>
      </c>
      <c r="F684">
        <v>1794.34</v>
      </c>
      <c r="G684" t="s">
        <v>184</v>
      </c>
      <c r="I684" t="s">
        <v>91</v>
      </c>
      <c r="J684" t="s">
        <v>292</v>
      </c>
      <c r="K684" t="s">
        <v>293</v>
      </c>
      <c r="L684" t="s">
        <v>294</v>
      </c>
      <c r="M684" t="s">
        <v>181</v>
      </c>
    </row>
    <row r="685" spans="1:13" x14ac:dyDescent="0.2">
      <c r="A685" s="2" t="s">
        <v>309</v>
      </c>
      <c r="B685" t="s">
        <v>310</v>
      </c>
      <c r="C685">
        <v>1038513001</v>
      </c>
      <c r="D685">
        <v>683</v>
      </c>
      <c r="E685" t="s">
        <v>193</v>
      </c>
      <c r="F685">
        <v>1868.6256760000001</v>
      </c>
      <c r="G685" t="s">
        <v>184</v>
      </c>
      <c r="I685" t="s">
        <v>91</v>
      </c>
      <c r="J685" t="s">
        <v>292</v>
      </c>
      <c r="K685" t="s">
        <v>293</v>
      </c>
      <c r="L685" t="s">
        <v>294</v>
      </c>
      <c r="M685" t="s">
        <v>181</v>
      </c>
    </row>
    <row r="686" spans="1:13" x14ac:dyDescent="0.2">
      <c r="A686" s="2" t="s">
        <v>309</v>
      </c>
      <c r="B686" t="s">
        <v>310</v>
      </c>
      <c r="C686">
        <v>1038513001</v>
      </c>
      <c r="D686">
        <v>683</v>
      </c>
      <c r="E686" t="s">
        <v>109</v>
      </c>
      <c r="F686">
        <v>1794.34</v>
      </c>
      <c r="G686" t="s">
        <v>184</v>
      </c>
      <c r="I686" t="s">
        <v>91</v>
      </c>
      <c r="J686" t="s">
        <v>292</v>
      </c>
      <c r="K686" t="s">
        <v>293</v>
      </c>
      <c r="L686" t="s">
        <v>294</v>
      </c>
      <c r="M686" t="s">
        <v>181</v>
      </c>
    </row>
    <row r="687" spans="1:13" x14ac:dyDescent="0.2">
      <c r="A687" s="2" t="s">
        <v>309</v>
      </c>
      <c r="B687" t="s">
        <v>310</v>
      </c>
      <c r="C687">
        <v>1038513001</v>
      </c>
      <c r="D687">
        <v>683</v>
      </c>
      <c r="E687" t="s">
        <v>199</v>
      </c>
      <c r="F687">
        <v>1868.6256760000001</v>
      </c>
      <c r="G687" t="s">
        <v>184</v>
      </c>
      <c r="I687" t="s">
        <v>91</v>
      </c>
      <c r="J687" t="s">
        <v>292</v>
      </c>
      <c r="K687" t="s">
        <v>293</v>
      </c>
      <c r="L687" t="s">
        <v>294</v>
      </c>
      <c r="M687" t="s">
        <v>181</v>
      </c>
    </row>
    <row r="688" spans="1:13" x14ac:dyDescent="0.2">
      <c r="A688" s="2" t="s">
        <v>309</v>
      </c>
      <c r="B688" t="s">
        <v>310</v>
      </c>
      <c r="C688">
        <v>1038513001</v>
      </c>
      <c r="D688">
        <v>683</v>
      </c>
      <c r="E688" t="s">
        <v>8</v>
      </c>
      <c r="F688">
        <v>91.25</v>
      </c>
      <c r="G688" t="s">
        <v>184</v>
      </c>
      <c r="I688" t="s">
        <v>91</v>
      </c>
      <c r="J688" t="s">
        <v>292</v>
      </c>
      <c r="K688" t="s">
        <v>293</v>
      </c>
      <c r="L688" t="s">
        <v>294</v>
      </c>
      <c r="M688" t="s">
        <v>181</v>
      </c>
    </row>
    <row r="689" spans="1:13" x14ac:dyDescent="0.2">
      <c r="A689" s="2" t="s">
        <v>309</v>
      </c>
      <c r="B689" t="s">
        <v>310</v>
      </c>
      <c r="C689">
        <v>1038513001</v>
      </c>
      <c r="D689">
        <v>683</v>
      </c>
      <c r="E689" t="s">
        <v>200</v>
      </c>
      <c r="F689">
        <v>95.027749999999997</v>
      </c>
      <c r="G689" t="s">
        <v>184</v>
      </c>
      <c r="I689" t="s">
        <v>91</v>
      </c>
      <c r="J689" t="s">
        <v>292</v>
      </c>
      <c r="K689" t="s">
        <v>293</v>
      </c>
      <c r="L689" t="s">
        <v>294</v>
      </c>
      <c r="M689" t="s">
        <v>181</v>
      </c>
    </row>
    <row r="690" spans="1:13" x14ac:dyDescent="0.2">
      <c r="A690" s="2" t="s">
        <v>309</v>
      </c>
      <c r="B690" t="s">
        <v>310</v>
      </c>
      <c r="C690">
        <v>1038513001</v>
      </c>
      <c r="D690">
        <v>683</v>
      </c>
      <c r="E690" t="s">
        <v>201</v>
      </c>
      <c r="F690">
        <v>15738.8</v>
      </c>
      <c r="G690" t="s">
        <v>184</v>
      </c>
      <c r="I690" t="s">
        <v>91</v>
      </c>
      <c r="J690" t="s">
        <v>292</v>
      </c>
      <c r="K690" t="s">
        <v>293</v>
      </c>
      <c r="L690" t="s">
        <v>294</v>
      </c>
      <c r="M690" t="s">
        <v>181</v>
      </c>
    </row>
    <row r="691" spans="1:13" x14ac:dyDescent="0.2">
      <c r="A691" s="2" t="s">
        <v>309</v>
      </c>
      <c r="B691" t="s">
        <v>310</v>
      </c>
      <c r="C691">
        <v>1038513001</v>
      </c>
      <c r="D691">
        <v>683</v>
      </c>
      <c r="E691" t="s">
        <v>202</v>
      </c>
      <c r="F691">
        <v>16390.386320000001</v>
      </c>
      <c r="G691" t="s">
        <v>184</v>
      </c>
      <c r="I691" t="s">
        <v>91</v>
      </c>
      <c r="J691" t="s">
        <v>292</v>
      </c>
      <c r="K691" t="s">
        <v>293</v>
      </c>
      <c r="L691" t="s">
        <v>294</v>
      </c>
      <c r="M691" t="s">
        <v>181</v>
      </c>
    </row>
    <row r="692" spans="1:13" x14ac:dyDescent="0.2">
      <c r="A692" s="2" t="s">
        <v>311</v>
      </c>
      <c r="B692" t="s">
        <v>312</v>
      </c>
      <c r="C692">
        <v>1039018002</v>
      </c>
      <c r="D692">
        <v>600</v>
      </c>
      <c r="E692" t="s">
        <v>107</v>
      </c>
      <c r="F692">
        <v>1244.6500000000001</v>
      </c>
      <c r="G692" t="s">
        <v>184</v>
      </c>
      <c r="I692" t="s">
        <v>32</v>
      </c>
      <c r="J692" t="s">
        <v>178</v>
      </c>
      <c r="K692" t="s">
        <v>179</v>
      </c>
      <c r="L692" t="s">
        <v>180</v>
      </c>
      <c r="M692" t="s">
        <v>181</v>
      </c>
    </row>
    <row r="693" spans="1:13" x14ac:dyDescent="0.2">
      <c r="A693" s="2" t="s">
        <v>311</v>
      </c>
      <c r="B693" t="s">
        <v>312</v>
      </c>
      <c r="C693">
        <v>1039018002</v>
      </c>
      <c r="D693">
        <v>600</v>
      </c>
      <c r="E693" t="s">
        <v>182</v>
      </c>
      <c r="F693">
        <v>1220.50379</v>
      </c>
      <c r="G693" t="s">
        <v>184</v>
      </c>
      <c r="I693" t="s">
        <v>32</v>
      </c>
      <c r="J693" t="s">
        <v>178</v>
      </c>
      <c r="K693" t="s">
        <v>179</v>
      </c>
      <c r="L693" t="s">
        <v>180</v>
      </c>
      <c r="M693" t="s">
        <v>181</v>
      </c>
    </row>
    <row r="694" spans="1:13" x14ac:dyDescent="0.2">
      <c r="A694" s="2" t="s">
        <v>311</v>
      </c>
      <c r="B694" t="s">
        <v>312</v>
      </c>
      <c r="C694">
        <v>1039018002</v>
      </c>
      <c r="D694">
        <v>600</v>
      </c>
      <c r="E694" t="s">
        <v>183</v>
      </c>
      <c r="F694">
        <v>4504.1000000000004</v>
      </c>
      <c r="G694" t="s">
        <v>184</v>
      </c>
      <c r="I694" t="s">
        <v>32</v>
      </c>
      <c r="J694" t="s">
        <v>178</v>
      </c>
      <c r="K694" t="s">
        <v>179</v>
      </c>
      <c r="L694" t="s">
        <v>180</v>
      </c>
      <c r="M694" t="s">
        <v>181</v>
      </c>
    </row>
    <row r="695" spans="1:13" x14ac:dyDescent="0.2">
      <c r="A695" s="2" t="s">
        <v>311</v>
      </c>
      <c r="B695" t="s">
        <v>312</v>
      </c>
      <c r="C695">
        <v>1039018002</v>
      </c>
      <c r="D695">
        <v>600</v>
      </c>
      <c r="E695" t="s">
        <v>185</v>
      </c>
      <c r="F695">
        <v>4416.7204599999995</v>
      </c>
      <c r="G695" t="s">
        <v>184</v>
      </c>
      <c r="I695" t="s">
        <v>32</v>
      </c>
      <c r="J695" t="s">
        <v>178</v>
      </c>
      <c r="K695" t="s">
        <v>179</v>
      </c>
      <c r="L695" t="s">
        <v>180</v>
      </c>
      <c r="M695" t="s">
        <v>181</v>
      </c>
    </row>
    <row r="696" spans="1:13" x14ac:dyDescent="0.2">
      <c r="A696" s="2" t="s">
        <v>311</v>
      </c>
      <c r="B696" t="s">
        <v>312</v>
      </c>
      <c r="C696">
        <v>1039018002</v>
      </c>
      <c r="D696">
        <v>600</v>
      </c>
      <c r="E696" t="s">
        <v>186</v>
      </c>
      <c r="F696">
        <v>711.02</v>
      </c>
      <c r="G696" t="s">
        <v>184</v>
      </c>
      <c r="I696" t="s">
        <v>32</v>
      </c>
      <c r="J696" t="s">
        <v>178</v>
      </c>
      <c r="K696" t="s">
        <v>179</v>
      </c>
      <c r="L696" t="s">
        <v>180</v>
      </c>
      <c r="M696" t="s">
        <v>181</v>
      </c>
    </row>
    <row r="697" spans="1:13" x14ac:dyDescent="0.2">
      <c r="A697" s="2" t="s">
        <v>311</v>
      </c>
      <c r="B697" t="s">
        <v>312</v>
      </c>
      <c r="C697">
        <v>1039018002</v>
      </c>
      <c r="D697">
        <v>600</v>
      </c>
      <c r="E697" t="s">
        <v>187</v>
      </c>
      <c r="F697">
        <v>697.22621200000003</v>
      </c>
      <c r="G697" t="s">
        <v>184</v>
      </c>
      <c r="I697" t="s">
        <v>32</v>
      </c>
      <c r="J697" t="s">
        <v>178</v>
      </c>
      <c r="K697" t="s">
        <v>179</v>
      </c>
      <c r="L697" t="s">
        <v>180</v>
      </c>
      <c r="M697" t="s">
        <v>181</v>
      </c>
    </row>
    <row r="698" spans="1:13" x14ac:dyDescent="0.2">
      <c r="A698" s="2" t="s">
        <v>311</v>
      </c>
      <c r="B698" t="s">
        <v>312</v>
      </c>
      <c r="C698">
        <v>1039018002</v>
      </c>
      <c r="D698">
        <v>600</v>
      </c>
      <c r="E698" t="s">
        <v>188</v>
      </c>
      <c r="F698">
        <v>1614.03</v>
      </c>
      <c r="G698" t="s">
        <v>184</v>
      </c>
      <c r="I698" t="s">
        <v>32</v>
      </c>
      <c r="J698" t="s">
        <v>178</v>
      </c>
      <c r="K698" t="s">
        <v>179</v>
      </c>
      <c r="L698" t="s">
        <v>180</v>
      </c>
      <c r="M698" t="s">
        <v>181</v>
      </c>
    </row>
    <row r="699" spans="1:13" x14ac:dyDescent="0.2">
      <c r="A699" s="2" t="s">
        <v>311</v>
      </c>
      <c r="B699" t="s">
        <v>312</v>
      </c>
      <c r="C699">
        <v>1039018002</v>
      </c>
      <c r="D699">
        <v>600</v>
      </c>
      <c r="E699" t="s">
        <v>189</v>
      </c>
      <c r="F699">
        <v>1582.7178180000001</v>
      </c>
      <c r="G699" t="s">
        <v>184</v>
      </c>
      <c r="I699" t="s">
        <v>32</v>
      </c>
      <c r="J699" t="s">
        <v>178</v>
      </c>
      <c r="K699" t="s">
        <v>179</v>
      </c>
      <c r="L699" t="s">
        <v>180</v>
      </c>
      <c r="M699" t="s">
        <v>181</v>
      </c>
    </row>
    <row r="700" spans="1:13" x14ac:dyDescent="0.2">
      <c r="A700" s="2" t="s">
        <v>311</v>
      </c>
      <c r="B700" t="s">
        <v>312</v>
      </c>
      <c r="C700">
        <v>1039018002</v>
      </c>
      <c r="D700">
        <v>600</v>
      </c>
      <c r="E700" t="s">
        <v>192</v>
      </c>
      <c r="F700">
        <v>651.89</v>
      </c>
      <c r="G700" t="s">
        <v>184</v>
      </c>
      <c r="I700" t="s">
        <v>32</v>
      </c>
      <c r="J700" t="s">
        <v>178</v>
      </c>
      <c r="K700" t="s">
        <v>179</v>
      </c>
      <c r="L700" t="s">
        <v>180</v>
      </c>
      <c r="M700" t="s">
        <v>181</v>
      </c>
    </row>
    <row r="701" spans="1:13" x14ac:dyDescent="0.2">
      <c r="A701" s="2" t="s">
        <v>311</v>
      </c>
      <c r="B701" t="s">
        <v>312</v>
      </c>
      <c r="C701">
        <v>1039018002</v>
      </c>
      <c r="D701">
        <v>600</v>
      </c>
      <c r="E701" t="s">
        <v>193</v>
      </c>
      <c r="F701">
        <v>639.243334</v>
      </c>
      <c r="G701" t="s">
        <v>184</v>
      </c>
      <c r="I701" t="s">
        <v>32</v>
      </c>
      <c r="J701" t="s">
        <v>178</v>
      </c>
      <c r="K701" t="s">
        <v>179</v>
      </c>
      <c r="L701" t="s">
        <v>180</v>
      </c>
      <c r="M701" t="s">
        <v>181</v>
      </c>
    </row>
    <row r="702" spans="1:13" x14ac:dyDescent="0.2">
      <c r="A702" s="2" t="s">
        <v>311</v>
      </c>
      <c r="B702" t="s">
        <v>312</v>
      </c>
      <c r="C702">
        <v>1039018002</v>
      </c>
      <c r="D702">
        <v>600</v>
      </c>
      <c r="E702" t="s">
        <v>108</v>
      </c>
      <c r="F702">
        <v>961.84820476858295</v>
      </c>
      <c r="G702" t="s">
        <v>184</v>
      </c>
      <c r="I702" t="s">
        <v>32</v>
      </c>
      <c r="J702" t="s">
        <v>178</v>
      </c>
      <c r="K702" t="s">
        <v>179</v>
      </c>
      <c r="L702" t="s">
        <v>180</v>
      </c>
      <c r="M702" t="s">
        <v>181</v>
      </c>
    </row>
    <row r="703" spans="1:13" x14ac:dyDescent="0.2">
      <c r="A703" s="2" t="s">
        <v>311</v>
      </c>
      <c r="B703" t="s">
        <v>312</v>
      </c>
      <c r="C703">
        <v>1039018002</v>
      </c>
      <c r="D703">
        <v>600</v>
      </c>
      <c r="E703" t="s">
        <v>194</v>
      </c>
      <c r="F703">
        <v>37.96</v>
      </c>
      <c r="G703" t="s">
        <v>184</v>
      </c>
      <c r="I703" t="s">
        <v>32</v>
      </c>
      <c r="J703" t="s">
        <v>178</v>
      </c>
      <c r="K703" t="s">
        <v>179</v>
      </c>
      <c r="L703" t="s">
        <v>180</v>
      </c>
      <c r="M703" t="s">
        <v>181</v>
      </c>
    </row>
    <row r="704" spans="1:13" x14ac:dyDescent="0.2">
      <c r="A704" s="2" t="s">
        <v>311</v>
      </c>
      <c r="B704" t="s">
        <v>312</v>
      </c>
      <c r="C704">
        <v>1039018002</v>
      </c>
      <c r="D704">
        <v>600</v>
      </c>
      <c r="E704" t="s">
        <v>195</v>
      </c>
      <c r="F704">
        <v>37.223576000000001</v>
      </c>
      <c r="G704" t="s">
        <v>184</v>
      </c>
      <c r="I704" t="s">
        <v>32</v>
      </c>
      <c r="J704" t="s">
        <v>178</v>
      </c>
      <c r="K704" t="s">
        <v>179</v>
      </c>
      <c r="L704" t="s">
        <v>180</v>
      </c>
      <c r="M704" t="s">
        <v>181</v>
      </c>
    </row>
    <row r="705" spans="1:13" x14ac:dyDescent="0.2">
      <c r="A705" s="2" t="s">
        <v>311</v>
      </c>
      <c r="B705" t="s">
        <v>312</v>
      </c>
      <c r="C705">
        <v>1039018002</v>
      </c>
      <c r="D705">
        <v>600</v>
      </c>
      <c r="E705" t="s">
        <v>196</v>
      </c>
      <c r="F705">
        <v>4208.45</v>
      </c>
      <c r="G705" t="s">
        <v>184</v>
      </c>
      <c r="I705" t="s">
        <v>32</v>
      </c>
      <c r="J705" t="s">
        <v>178</v>
      </c>
      <c r="K705" t="s">
        <v>179</v>
      </c>
      <c r="L705" t="s">
        <v>180</v>
      </c>
      <c r="M705" t="s">
        <v>181</v>
      </c>
    </row>
    <row r="706" spans="1:13" x14ac:dyDescent="0.2">
      <c r="A706" s="2" t="s">
        <v>311</v>
      </c>
      <c r="B706" t="s">
        <v>312</v>
      </c>
      <c r="C706">
        <v>1039018002</v>
      </c>
      <c r="D706">
        <v>600</v>
      </c>
      <c r="E706" t="s">
        <v>197</v>
      </c>
      <c r="F706">
        <v>4126.8060699999996</v>
      </c>
      <c r="G706" t="s">
        <v>184</v>
      </c>
      <c r="I706" t="s">
        <v>32</v>
      </c>
      <c r="J706" t="s">
        <v>178</v>
      </c>
      <c r="K706" t="s">
        <v>179</v>
      </c>
      <c r="L706" t="s">
        <v>180</v>
      </c>
      <c r="M706" t="s">
        <v>181</v>
      </c>
    </row>
    <row r="707" spans="1:13" x14ac:dyDescent="0.2">
      <c r="A707" s="2" t="s">
        <v>311</v>
      </c>
      <c r="B707" t="s">
        <v>312</v>
      </c>
      <c r="C707">
        <v>1039018002</v>
      </c>
      <c r="D707">
        <v>600</v>
      </c>
      <c r="E707" t="s">
        <v>198</v>
      </c>
      <c r="F707">
        <v>943.18834959607295</v>
      </c>
      <c r="G707" t="s">
        <v>184</v>
      </c>
      <c r="I707" t="s">
        <v>32</v>
      </c>
      <c r="J707" t="s">
        <v>178</v>
      </c>
      <c r="K707" t="s">
        <v>179</v>
      </c>
      <c r="L707" t="s">
        <v>180</v>
      </c>
      <c r="M707" t="s">
        <v>181</v>
      </c>
    </row>
    <row r="708" spans="1:13" x14ac:dyDescent="0.2">
      <c r="A708" s="2" t="s">
        <v>311</v>
      </c>
      <c r="B708" t="s">
        <v>312</v>
      </c>
      <c r="C708">
        <v>1039018002</v>
      </c>
      <c r="D708">
        <v>600</v>
      </c>
      <c r="E708" t="s">
        <v>109</v>
      </c>
      <c r="F708">
        <v>651.89</v>
      </c>
      <c r="G708" t="s">
        <v>184</v>
      </c>
      <c r="I708" t="s">
        <v>32</v>
      </c>
      <c r="J708" t="s">
        <v>178</v>
      </c>
      <c r="K708" t="s">
        <v>179</v>
      </c>
      <c r="L708" t="s">
        <v>180</v>
      </c>
      <c r="M708" t="s">
        <v>181</v>
      </c>
    </row>
    <row r="709" spans="1:13" x14ac:dyDescent="0.2">
      <c r="A709" s="2" t="s">
        <v>311</v>
      </c>
      <c r="B709" t="s">
        <v>312</v>
      </c>
      <c r="C709">
        <v>1039018002</v>
      </c>
      <c r="D709">
        <v>600</v>
      </c>
      <c r="E709" t="s">
        <v>199</v>
      </c>
      <c r="F709">
        <v>639.243334</v>
      </c>
      <c r="G709" t="s">
        <v>184</v>
      </c>
      <c r="I709" t="s">
        <v>32</v>
      </c>
      <c r="J709" t="s">
        <v>178</v>
      </c>
      <c r="K709" t="s">
        <v>179</v>
      </c>
      <c r="L709" t="s">
        <v>180</v>
      </c>
      <c r="M709" t="s">
        <v>181</v>
      </c>
    </row>
    <row r="710" spans="1:13" x14ac:dyDescent="0.2">
      <c r="A710" s="2" t="s">
        <v>311</v>
      </c>
      <c r="B710" t="s">
        <v>312</v>
      </c>
      <c r="C710">
        <v>1039018002</v>
      </c>
      <c r="D710">
        <v>600</v>
      </c>
      <c r="E710" t="s">
        <v>8</v>
      </c>
      <c r="F710">
        <v>319.375</v>
      </c>
      <c r="G710" t="s">
        <v>184</v>
      </c>
      <c r="I710" t="s">
        <v>32</v>
      </c>
      <c r="J710" t="s">
        <v>178</v>
      </c>
      <c r="K710" t="s">
        <v>179</v>
      </c>
      <c r="L710" t="s">
        <v>180</v>
      </c>
      <c r="M710" t="s">
        <v>181</v>
      </c>
    </row>
    <row r="711" spans="1:13" x14ac:dyDescent="0.2">
      <c r="A711" s="2" t="s">
        <v>311</v>
      </c>
      <c r="B711" t="s">
        <v>312</v>
      </c>
      <c r="C711">
        <v>1039018002</v>
      </c>
      <c r="D711">
        <v>600</v>
      </c>
      <c r="E711" t="s">
        <v>200</v>
      </c>
      <c r="F711">
        <v>313.179125</v>
      </c>
      <c r="G711" t="s">
        <v>184</v>
      </c>
      <c r="I711" t="s">
        <v>32</v>
      </c>
      <c r="J711" t="s">
        <v>178</v>
      </c>
      <c r="K711" t="s">
        <v>179</v>
      </c>
      <c r="L711" t="s">
        <v>180</v>
      </c>
      <c r="M711" t="s">
        <v>181</v>
      </c>
    </row>
    <row r="712" spans="1:13" x14ac:dyDescent="0.2">
      <c r="A712" s="2" t="s">
        <v>311</v>
      </c>
      <c r="B712" t="s">
        <v>312</v>
      </c>
      <c r="C712">
        <v>1039018002</v>
      </c>
      <c r="D712">
        <v>600</v>
      </c>
      <c r="E712" t="s">
        <v>201</v>
      </c>
      <c r="F712">
        <v>59265.05</v>
      </c>
      <c r="G712" t="s">
        <v>184</v>
      </c>
      <c r="I712" t="s">
        <v>32</v>
      </c>
      <c r="J712" t="s">
        <v>178</v>
      </c>
      <c r="K712" t="s">
        <v>179</v>
      </c>
      <c r="L712" t="s">
        <v>180</v>
      </c>
      <c r="M712" t="s">
        <v>181</v>
      </c>
    </row>
    <row r="713" spans="1:13" x14ac:dyDescent="0.2">
      <c r="A713" s="2" t="s">
        <v>311</v>
      </c>
      <c r="B713" t="s">
        <v>312</v>
      </c>
      <c r="C713">
        <v>1039018002</v>
      </c>
      <c r="D713">
        <v>600</v>
      </c>
      <c r="E713" t="s">
        <v>202</v>
      </c>
      <c r="F713">
        <v>58115.30803</v>
      </c>
      <c r="G713" t="s">
        <v>184</v>
      </c>
      <c r="I713" t="s">
        <v>32</v>
      </c>
      <c r="J713" t="s">
        <v>178</v>
      </c>
      <c r="K713" t="s">
        <v>179</v>
      </c>
      <c r="L713" t="s">
        <v>180</v>
      </c>
      <c r="M713" t="s">
        <v>181</v>
      </c>
    </row>
    <row r="714" spans="1:13" x14ac:dyDescent="0.2">
      <c r="A714" s="2" t="s">
        <v>313</v>
      </c>
      <c r="B714" t="s">
        <v>314</v>
      </c>
      <c r="C714">
        <v>1039086003</v>
      </c>
      <c r="D714">
        <v>350</v>
      </c>
      <c r="E714" t="s">
        <v>107</v>
      </c>
      <c r="F714">
        <v>6.2050000000000001</v>
      </c>
      <c r="G714" t="s">
        <v>184</v>
      </c>
      <c r="I714" t="s">
        <v>28</v>
      </c>
      <c r="J714" t="s">
        <v>315</v>
      </c>
      <c r="K714" t="s">
        <v>316</v>
      </c>
      <c r="L714" t="s">
        <v>317</v>
      </c>
      <c r="M714" t="s">
        <v>270</v>
      </c>
    </row>
    <row r="715" spans="1:13" x14ac:dyDescent="0.2">
      <c r="A715" s="2" t="s">
        <v>313</v>
      </c>
      <c r="B715" t="s">
        <v>314</v>
      </c>
      <c r="C715">
        <v>1039086003</v>
      </c>
      <c r="D715">
        <v>350</v>
      </c>
      <c r="E715" t="s">
        <v>182</v>
      </c>
      <c r="F715">
        <v>6.0846229999999997</v>
      </c>
      <c r="G715" t="s">
        <v>184</v>
      </c>
      <c r="I715" t="s">
        <v>28</v>
      </c>
      <c r="J715" t="s">
        <v>315</v>
      </c>
      <c r="K715" t="s">
        <v>316</v>
      </c>
      <c r="L715" t="s">
        <v>317</v>
      </c>
      <c r="M715" t="s">
        <v>270</v>
      </c>
    </row>
    <row r="716" spans="1:13" x14ac:dyDescent="0.2">
      <c r="A716" s="2" t="s">
        <v>313</v>
      </c>
      <c r="B716" t="s">
        <v>314</v>
      </c>
      <c r="C716">
        <v>1039086003</v>
      </c>
      <c r="D716">
        <v>350</v>
      </c>
      <c r="E716" t="s">
        <v>183</v>
      </c>
      <c r="F716">
        <v>40.515000000000001</v>
      </c>
      <c r="G716" t="s">
        <v>184</v>
      </c>
      <c r="I716" t="s">
        <v>28</v>
      </c>
      <c r="J716" t="s">
        <v>315</v>
      </c>
      <c r="K716" t="s">
        <v>316</v>
      </c>
      <c r="L716" t="s">
        <v>317</v>
      </c>
      <c r="M716" t="s">
        <v>270</v>
      </c>
    </row>
    <row r="717" spans="1:13" x14ac:dyDescent="0.2">
      <c r="A717" s="2" t="s">
        <v>313</v>
      </c>
      <c r="B717" t="s">
        <v>314</v>
      </c>
      <c r="C717">
        <v>1039086003</v>
      </c>
      <c r="D717">
        <v>350</v>
      </c>
      <c r="E717" t="s">
        <v>185</v>
      </c>
      <c r="F717">
        <v>39.729008999999998</v>
      </c>
      <c r="G717" t="s">
        <v>184</v>
      </c>
      <c r="I717" t="s">
        <v>28</v>
      </c>
      <c r="J717" t="s">
        <v>315</v>
      </c>
      <c r="K717" t="s">
        <v>316</v>
      </c>
      <c r="L717" t="s">
        <v>317</v>
      </c>
      <c r="M717" t="s">
        <v>270</v>
      </c>
    </row>
    <row r="718" spans="1:13" x14ac:dyDescent="0.2">
      <c r="A718" s="2" t="s">
        <v>313</v>
      </c>
      <c r="B718" t="s">
        <v>314</v>
      </c>
      <c r="C718">
        <v>1039086003</v>
      </c>
      <c r="D718">
        <v>350</v>
      </c>
      <c r="E718" t="s">
        <v>186</v>
      </c>
      <c r="F718">
        <v>16.059999999999999</v>
      </c>
      <c r="G718" t="s">
        <v>184</v>
      </c>
      <c r="I718" t="s">
        <v>28</v>
      </c>
      <c r="J718" t="s">
        <v>315</v>
      </c>
      <c r="K718" t="s">
        <v>316</v>
      </c>
      <c r="L718" t="s">
        <v>317</v>
      </c>
      <c r="M718" t="s">
        <v>270</v>
      </c>
    </row>
    <row r="719" spans="1:13" x14ac:dyDescent="0.2">
      <c r="A719" s="2" t="s">
        <v>313</v>
      </c>
      <c r="B719" t="s">
        <v>314</v>
      </c>
      <c r="C719">
        <v>1039086003</v>
      </c>
      <c r="D719">
        <v>350</v>
      </c>
      <c r="E719" t="s">
        <v>187</v>
      </c>
      <c r="F719">
        <v>15.748436</v>
      </c>
      <c r="G719" t="s">
        <v>184</v>
      </c>
      <c r="I719" t="s">
        <v>28</v>
      </c>
      <c r="J719" t="s">
        <v>315</v>
      </c>
      <c r="K719" t="s">
        <v>316</v>
      </c>
      <c r="L719" t="s">
        <v>317</v>
      </c>
      <c r="M719" t="s">
        <v>270</v>
      </c>
    </row>
    <row r="720" spans="1:13" x14ac:dyDescent="0.2">
      <c r="A720" s="2" t="s">
        <v>313</v>
      </c>
      <c r="B720" t="s">
        <v>314</v>
      </c>
      <c r="C720">
        <v>1039086003</v>
      </c>
      <c r="D720">
        <v>350</v>
      </c>
      <c r="E720" t="s">
        <v>188</v>
      </c>
      <c r="F720">
        <v>120.815</v>
      </c>
      <c r="G720" t="s">
        <v>184</v>
      </c>
      <c r="I720" t="s">
        <v>28</v>
      </c>
      <c r="J720" t="s">
        <v>315</v>
      </c>
      <c r="K720" t="s">
        <v>316</v>
      </c>
      <c r="L720" t="s">
        <v>317</v>
      </c>
      <c r="M720" t="s">
        <v>270</v>
      </c>
    </row>
    <row r="721" spans="1:13" x14ac:dyDescent="0.2">
      <c r="A721" s="2" t="s">
        <v>313</v>
      </c>
      <c r="B721" t="s">
        <v>314</v>
      </c>
      <c r="C721">
        <v>1039086003</v>
      </c>
      <c r="D721">
        <v>350</v>
      </c>
      <c r="E721" t="s">
        <v>189</v>
      </c>
      <c r="F721">
        <v>118.471189</v>
      </c>
      <c r="G721" t="s">
        <v>184</v>
      </c>
      <c r="I721" t="s">
        <v>28</v>
      </c>
      <c r="J721" t="s">
        <v>315</v>
      </c>
      <c r="K721" t="s">
        <v>316</v>
      </c>
      <c r="L721" t="s">
        <v>317</v>
      </c>
      <c r="M721" t="s">
        <v>270</v>
      </c>
    </row>
    <row r="722" spans="1:13" x14ac:dyDescent="0.2">
      <c r="A722" s="2" t="s">
        <v>313</v>
      </c>
      <c r="B722" t="s">
        <v>314</v>
      </c>
      <c r="C722">
        <v>1039086003</v>
      </c>
      <c r="D722">
        <v>350</v>
      </c>
      <c r="E722" t="s">
        <v>190</v>
      </c>
      <c r="F722">
        <v>5.1100000000000003</v>
      </c>
      <c r="G722" t="s">
        <v>184</v>
      </c>
      <c r="I722" t="s">
        <v>28</v>
      </c>
      <c r="J722" t="s">
        <v>315</v>
      </c>
      <c r="K722" t="s">
        <v>316</v>
      </c>
      <c r="L722" t="s">
        <v>317</v>
      </c>
      <c r="M722" t="s">
        <v>270</v>
      </c>
    </row>
    <row r="723" spans="1:13" x14ac:dyDescent="0.2">
      <c r="A723" s="2" t="s">
        <v>313</v>
      </c>
      <c r="B723" t="s">
        <v>314</v>
      </c>
      <c r="C723">
        <v>1039086003</v>
      </c>
      <c r="D723">
        <v>350</v>
      </c>
      <c r="E723" t="s">
        <v>191</v>
      </c>
      <c r="F723">
        <v>5.010866</v>
      </c>
      <c r="G723" t="s">
        <v>184</v>
      </c>
      <c r="I723" t="s">
        <v>28</v>
      </c>
      <c r="J723" t="s">
        <v>315</v>
      </c>
      <c r="K723" t="s">
        <v>316</v>
      </c>
      <c r="L723" t="s">
        <v>317</v>
      </c>
      <c r="M723" t="s">
        <v>270</v>
      </c>
    </row>
    <row r="724" spans="1:13" x14ac:dyDescent="0.2">
      <c r="A724" s="2" t="s">
        <v>313</v>
      </c>
      <c r="B724" t="s">
        <v>314</v>
      </c>
      <c r="C724">
        <v>1039086003</v>
      </c>
      <c r="D724">
        <v>350</v>
      </c>
      <c r="E724" t="s">
        <v>192</v>
      </c>
      <c r="F724">
        <v>20.440000000000001</v>
      </c>
      <c r="G724" t="s">
        <v>184</v>
      </c>
      <c r="I724" t="s">
        <v>28</v>
      </c>
      <c r="J724" t="s">
        <v>315</v>
      </c>
      <c r="K724" t="s">
        <v>316</v>
      </c>
      <c r="L724" t="s">
        <v>317</v>
      </c>
      <c r="M724" t="s">
        <v>270</v>
      </c>
    </row>
    <row r="725" spans="1:13" x14ac:dyDescent="0.2">
      <c r="A725" s="2" t="s">
        <v>313</v>
      </c>
      <c r="B725" t="s">
        <v>314</v>
      </c>
      <c r="C725">
        <v>1039086003</v>
      </c>
      <c r="D725">
        <v>350</v>
      </c>
      <c r="E725" t="s">
        <v>193</v>
      </c>
      <c r="F725">
        <v>20.043464</v>
      </c>
      <c r="G725" t="s">
        <v>184</v>
      </c>
      <c r="I725" t="s">
        <v>28</v>
      </c>
      <c r="J725" t="s">
        <v>315</v>
      </c>
      <c r="K725" t="s">
        <v>316</v>
      </c>
      <c r="L725" t="s">
        <v>317</v>
      </c>
      <c r="M725" t="s">
        <v>270</v>
      </c>
    </row>
    <row r="726" spans="1:13" x14ac:dyDescent="0.2">
      <c r="A726" s="2" t="s">
        <v>313</v>
      </c>
      <c r="B726" t="s">
        <v>314</v>
      </c>
      <c r="C726">
        <v>1039086003</v>
      </c>
      <c r="D726">
        <v>350</v>
      </c>
      <c r="E726" t="s">
        <v>108</v>
      </c>
      <c r="F726">
        <v>611.87770687237003</v>
      </c>
      <c r="G726" t="s">
        <v>177</v>
      </c>
      <c r="I726" t="s">
        <v>28</v>
      </c>
      <c r="J726" t="s">
        <v>315</v>
      </c>
      <c r="K726" t="s">
        <v>316</v>
      </c>
      <c r="L726" t="s">
        <v>317</v>
      </c>
      <c r="M726" t="s">
        <v>270</v>
      </c>
    </row>
    <row r="727" spans="1:13" x14ac:dyDescent="0.2">
      <c r="A727" s="2" t="s">
        <v>313</v>
      </c>
      <c r="B727" t="s">
        <v>314</v>
      </c>
      <c r="C727">
        <v>1039086003</v>
      </c>
      <c r="D727">
        <v>350</v>
      </c>
      <c r="E727" t="s">
        <v>194</v>
      </c>
      <c r="F727">
        <v>49.274999999999999</v>
      </c>
      <c r="G727" t="s">
        <v>177</v>
      </c>
      <c r="I727" t="s">
        <v>28</v>
      </c>
      <c r="J727" t="s">
        <v>315</v>
      </c>
      <c r="K727" t="s">
        <v>316</v>
      </c>
      <c r="L727" t="s">
        <v>317</v>
      </c>
      <c r="M727" t="s">
        <v>270</v>
      </c>
    </row>
    <row r="728" spans="1:13" x14ac:dyDescent="0.2">
      <c r="A728" s="2" t="s">
        <v>313</v>
      </c>
      <c r="B728" t="s">
        <v>314</v>
      </c>
      <c r="C728">
        <v>1039086003</v>
      </c>
      <c r="D728">
        <v>350</v>
      </c>
      <c r="E728" t="s">
        <v>195</v>
      </c>
      <c r="F728">
        <v>48.319065000000002</v>
      </c>
      <c r="G728" t="s">
        <v>177</v>
      </c>
      <c r="I728" t="s">
        <v>28</v>
      </c>
      <c r="J728" t="s">
        <v>315</v>
      </c>
      <c r="K728" t="s">
        <v>316</v>
      </c>
      <c r="L728" t="s">
        <v>317</v>
      </c>
      <c r="M728" t="s">
        <v>270</v>
      </c>
    </row>
    <row r="729" spans="1:13" x14ac:dyDescent="0.2">
      <c r="A729" s="2" t="s">
        <v>313</v>
      </c>
      <c r="B729" t="s">
        <v>314</v>
      </c>
      <c r="C729">
        <v>1039086003</v>
      </c>
      <c r="D729">
        <v>350</v>
      </c>
      <c r="E729" t="s">
        <v>196</v>
      </c>
      <c r="F729">
        <v>2643.33</v>
      </c>
      <c r="G729" t="s">
        <v>177</v>
      </c>
      <c r="I729" t="s">
        <v>28</v>
      </c>
      <c r="J729" t="s">
        <v>315</v>
      </c>
      <c r="K729" t="s">
        <v>316</v>
      </c>
      <c r="L729" t="s">
        <v>317</v>
      </c>
      <c r="M729" t="s">
        <v>270</v>
      </c>
    </row>
    <row r="730" spans="1:13" x14ac:dyDescent="0.2">
      <c r="A730" s="2" t="s">
        <v>313</v>
      </c>
      <c r="B730" t="s">
        <v>314</v>
      </c>
      <c r="C730">
        <v>1039086003</v>
      </c>
      <c r="D730">
        <v>350</v>
      </c>
      <c r="E730" t="s">
        <v>197</v>
      </c>
      <c r="F730">
        <v>2592.0493980000001</v>
      </c>
      <c r="G730" t="s">
        <v>177</v>
      </c>
      <c r="I730" t="s">
        <v>28</v>
      </c>
      <c r="J730" t="s">
        <v>315</v>
      </c>
      <c r="K730" t="s">
        <v>316</v>
      </c>
      <c r="L730" t="s">
        <v>317</v>
      </c>
      <c r="M730" t="s">
        <v>270</v>
      </c>
    </row>
    <row r="731" spans="1:13" x14ac:dyDescent="0.2">
      <c r="A731" s="2" t="s">
        <v>313</v>
      </c>
      <c r="B731" t="s">
        <v>314</v>
      </c>
      <c r="C731">
        <v>1039086003</v>
      </c>
      <c r="D731">
        <v>350</v>
      </c>
      <c r="E731" t="s">
        <v>198</v>
      </c>
      <c r="F731">
        <v>600.00727935904604</v>
      </c>
      <c r="G731" t="s">
        <v>177</v>
      </c>
      <c r="I731" t="s">
        <v>28</v>
      </c>
      <c r="J731" t="s">
        <v>315</v>
      </c>
      <c r="K731" t="s">
        <v>316</v>
      </c>
      <c r="L731" t="s">
        <v>317</v>
      </c>
      <c r="M731" t="s">
        <v>270</v>
      </c>
    </row>
    <row r="732" spans="1:13" x14ac:dyDescent="0.2">
      <c r="A732" s="2" t="s">
        <v>313</v>
      </c>
      <c r="B732" t="s">
        <v>314</v>
      </c>
      <c r="C732">
        <v>1039086003</v>
      </c>
      <c r="D732">
        <v>350</v>
      </c>
      <c r="E732" t="s">
        <v>109</v>
      </c>
      <c r="F732">
        <v>20.440000000000001</v>
      </c>
      <c r="G732" t="s">
        <v>184</v>
      </c>
      <c r="I732" t="s">
        <v>28</v>
      </c>
      <c r="J732" t="s">
        <v>315</v>
      </c>
      <c r="K732" t="s">
        <v>316</v>
      </c>
      <c r="L732" t="s">
        <v>317</v>
      </c>
      <c r="M732" t="s">
        <v>270</v>
      </c>
    </row>
    <row r="733" spans="1:13" x14ac:dyDescent="0.2">
      <c r="A733" s="2" t="s">
        <v>313</v>
      </c>
      <c r="B733" t="s">
        <v>314</v>
      </c>
      <c r="C733">
        <v>1039086003</v>
      </c>
      <c r="D733">
        <v>350</v>
      </c>
      <c r="E733" t="s">
        <v>199</v>
      </c>
      <c r="F733">
        <v>20.043464</v>
      </c>
      <c r="G733" t="s">
        <v>184</v>
      </c>
      <c r="I733" t="s">
        <v>28</v>
      </c>
      <c r="J733" t="s">
        <v>315</v>
      </c>
      <c r="K733" t="s">
        <v>316</v>
      </c>
      <c r="L733" t="s">
        <v>317</v>
      </c>
      <c r="M733" t="s">
        <v>270</v>
      </c>
    </row>
    <row r="734" spans="1:13" x14ac:dyDescent="0.2">
      <c r="A734" s="2" t="s">
        <v>313</v>
      </c>
      <c r="B734" t="s">
        <v>314</v>
      </c>
      <c r="C734">
        <v>1039086003</v>
      </c>
      <c r="D734">
        <v>350</v>
      </c>
      <c r="E734" t="s">
        <v>8</v>
      </c>
      <c r="F734">
        <v>17.52</v>
      </c>
      <c r="G734" t="s">
        <v>184</v>
      </c>
      <c r="I734" t="s">
        <v>28</v>
      </c>
      <c r="J734" t="s">
        <v>315</v>
      </c>
      <c r="K734" t="s">
        <v>316</v>
      </c>
      <c r="L734" t="s">
        <v>317</v>
      </c>
      <c r="M734" t="s">
        <v>270</v>
      </c>
    </row>
    <row r="735" spans="1:13" x14ac:dyDescent="0.2">
      <c r="A735" s="2" t="s">
        <v>313</v>
      </c>
      <c r="B735" t="s">
        <v>314</v>
      </c>
      <c r="C735">
        <v>1039086003</v>
      </c>
      <c r="D735">
        <v>350</v>
      </c>
      <c r="E735" t="s">
        <v>200</v>
      </c>
      <c r="F735">
        <v>17.180112000000001</v>
      </c>
      <c r="G735" t="s">
        <v>184</v>
      </c>
      <c r="I735" t="s">
        <v>28</v>
      </c>
      <c r="J735" t="s">
        <v>315</v>
      </c>
      <c r="K735" t="s">
        <v>316</v>
      </c>
      <c r="L735" t="s">
        <v>317</v>
      </c>
      <c r="M735" t="s">
        <v>270</v>
      </c>
    </row>
    <row r="736" spans="1:13" x14ac:dyDescent="0.2">
      <c r="A736" s="2" t="s">
        <v>313</v>
      </c>
      <c r="B736" t="s">
        <v>314</v>
      </c>
      <c r="C736">
        <v>1039086003</v>
      </c>
      <c r="D736">
        <v>350</v>
      </c>
      <c r="E736" t="s">
        <v>201</v>
      </c>
      <c r="F736">
        <v>4051.5</v>
      </c>
      <c r="G736" t="s">
        <v>184</v>
      </c>
      <c r="I736" t="s">
        <v>28</v>
      </c>
      <c r="J736" t="s">
        <v>315</v>
      </c>
      <c r="K736" t="s">
        <v>316</v>
      </c>
      <c r="L736" t="s">
        <v>317</v>
      </c>
      <c r="M736" t="s">
        <v>270</v>
      </c>
    </row>
    <row r="737" spans="1:13" x14ac:dyDescent="0.2">
      <c r="A737" s="2" t="s">
        <v>313</v>
      </c>
      <c r="B737" t="s">
        <v>314</v>
      </c>
      <c r="C737">
        <v>1039086003</v>
      </c>
      <c r="D737">
        <v>350</v>
      </c>
      <c r="E737" t="s">
        <v>202</v>
      </c>
      <c r="F737">
        <v>3972.9009000000001</v>
      </c>
      <c r="G737" t="s">
        <v>184</v>
      </c>
      <c r="I737" t="s">
        <v>28</v>
      </c>
      <c r="J737" t="s">
        <v>315</v>
      </c>
      <c r="K737" t="s">
        <v>316</v>
      </c>
      <c r="L737" t="s">
        <v>317</v>
      </c>
      <c r="M737" t="s">
        <v>270</v>
      </c>
    </row>
    <row r="738" spans="1:13" x14ac:dyDescent="0.2">
      <c r="A738" s="2" t="s">
        <v>318</v>
      </c>
      <c r="B738" t="s">
        <v>319</v>
      </c>
      <c r="C738">
        <v>1039163001</v>
      </c>
      <c r="D738">
        <v>350</v>
      </c>
      <c r="E738" t="s">
        <v>107</v>
      </c>
      <c r="F738">
        <v>125.19499999999999</v>
      </c>
      <c r="G738" t="s">
        <v>184</v>
      </c>
      <c r="I738" t="s">
        <v>29</v>
      </c>
      <c r="J738" t="s">
        <v>320</v>
      </c>
      <c r="K738" t="s">
        <v>316</v>
      </c>
      <c r="L738" t="s">
        <v>317</v>
      </c>
      <c r="M738" t="s">
        <v>270</v>
      </c>
    </row>
    <row r="739" spans="1:13" x14ac:dyDescent="0.2">
      <c r="A739" s="2" t="s">
        <v>318</v>
      </c>
      <c r="B739" t="s">
        <v>319</v>
      </c>
      <c r="C739">
        <v>1039163001</v>
      </c>
      <c r="D739">
        <v>350</v>
      </c>
      <c r="E739" t="s">
        <v>182</v>
      </c>
      <c r="F739">
        <v>122.766217</v>
      </c>
      <c r="G739" t="s">
        <v>184</v>
      </c>
      <c r="I739" t="s">
        <v>29</v>
      </c>
      <c r="J739" t="s">
        <v>320</v>
      </c>
      <c r="K739" t="s">
        <v>316</v>
      </c>
      <c r="L739" t="s">
        <v>317</v>
      </c>
      <c r="M739" t="s">
        <v>270</v>
      </c>
    </row>
    <row r="740" spans="1:13" x14ac:dyDescent="0.2">
      <c r="A740" s="2" t="s">
        <v>318</v>
      </c>
      <c r="B740" t="s">
        <v>319</v>
      </c>
      <c r="C740">
        <v>1039163001</v>
      </c>
      <c r="D740">
        <v>350</v>
      </c>
      <c r="E740" t="s">
        <v>183</v>
      </c>
      <c r="F740">
        <v>845.34</v>
      </c>
      <c r="G740" t="s">
        <v>184</v>
      </c>
      <c r="I740" t="s">
        <v>29</v>
      </c>
      <c r="J740" t="s">
        <v>320</v>
      </c>
      <c r="K740" t="s">
        <v>316</v>
      </c>
      <c r="L740" t="s">
        <v>317</v>
      </c>
      <c r="M740" t="s">
        <v>270</v>
      </c>
    </row>
    <row r="741" spans="1:13" x14ac:dyDescent="0.2">
      <c r="A741" s="2" t="s">
        <v>318</v>
      </c>
      <c r="B741" t="s">
        <v>319</v>
      </c>
      <c r="C741">
        <v>1039163001</v>
      </c>
      <c r="D741">
        <v>350</v>
      </c>
      <c r="E741" t="s">
        <v>185</v>
      </c>
      <c r="F741">
        <v>828.94040399999994</v>
      </c>
      <c r="G741" t="s">
        <v>184</v>
      </c>
      <c r="I741" t="s">
        <v>29</v>
      </c>
      <c r="J741" t="s">
        <v>320</v>
      </c>
      <c r="K741" t="s">
        <v>316</v>
      </c>
      <c r="L741" t="s">
        <v>317</v>
      </c>
      <c r="M741" t="s">
        <v>270</v>
      </c>
    </row>
    <row r="742" spans="1:13" x14ac:dyDescent="0.2">
      <c r="A742" s="2" t="s">
        <v>318</v>
      </c>
      <c r="B742" t="s">
        <v>319</v>
      </c>
      <c r="C742">
        <v>1039163001</v>
      </c>
      <c r="D742">
        <v>350</v>
      </c>
      <c r="E742" t="s">
        <v>186</v>
      </c>
      <c r="F742">
        <v>125.19499999999999</v>
      </c>
      <c r="G742" t="s">
        <v>184</v>
      </c>
      <c r="I742" t="s">
        <v>29</v>
      </c>
      <c r="J742" t="s">
        <v>320</v>
      </c>
      <c r="K742" t="s">
        <v>316</v>
      </c>
      <c r="L742" t="s">
        <v>317</v>
      </c>
      <c r="M742" t="s">
        <v>270</v>
      </c>
    </row>
    <row r="743" spans="1:13" x14ac:dyDescent="0.2">
      <c r="A743" s="2" t="s">
        <v>318</v>
      </c>
      <c r="B743" t="s">
        <v>319</v>
      </c>
      <c r="C743">
        <v>1039163001</v>
      </c>
      <c r="D743">
        <v>350</v>
      </c>
      <c r="E743" t="s">
        <v>187</v>
      </c>
      <c r="F743">
        <v>122.766217</v>
      </c>
      <c r="G743" t="s">
        <v>184</v>
      </c>
      <c r="I743" t="s">
        <v>29</v>
      </c>
      <c r="J743" t="s">
        <v>320</v>
      </c>
      <c r="K743" t="s">
        <v>316</v>
      </c>
      <c r="L743" t="s">
        <v>317</v>
      </c>
      <c r="M743" t="s">
        <v>270</v>
      </c>
    </row>
    <row r="744" spans="1:13" x14ac:dyDescent="0.2">
      <c r="A744" s="2" t="s">
        <v>318</v>
      </c>
      <c r="B744" t="s">
        <v>319</v>
      </c>
      <c r="C744">
        <v>1039163001</v>
      </c>
      <c r="D744">
        <v>350</v>
      </c>
      <c r="E744" t="s">
        <v>188</v>
      </c>
      <c r="F744">
        <v>601.52</v>
      </c>
      <c r="G744" t="s">
        <v>184</v>
      </c>
      <c r="I744" t="s">
        <v>29</v>
      </c>
      <c r="J744" t="s">
        <v>320</v>
      </c>
      <c r="K744" t="s">
        <v>316</v>
      </c>
      <c r="L744" t="s">
        <v>317</v>
      </c>
      <c r="M744" t="s">
        <v>270</v>
      </c>
    </row>
    <row r="745" spans="1:13" x14ac:dyDescent="0.2">
      <c r="A745" s="2" t="s">
        <v>318</v>
      </c>
      <c r="B745" t="s">
        <v>319</v>
      </c>
      <c r="C745">
        <v>1039163001</v>
      </c>
      <c r="D745">
        <v>350</v>
      </c>
      <c r="E745" t="s">
        <v>189</v>
      </c>
      <c r="F745">
        <v>589.85051199999998</v>
      </c>
      <c r="G745" t="s">
        <v>184</v>
      </c>
      <c r="I745" t="s">
        <v>29</v>
      </c>
      <c r="J745" t="s">
        <v>320</v>
      </c>
      <c r="K745" t="s">
        <v>316</v>
      </c>
      <c r="L745" t="s">
        <v>317</v>
      </c>
      <c r="M745" t="s">
        <v>270</v>
      </c>
    </row>
    <row r="746" spans="1:13" x14ac:dyDescent="0.2">
      <c r="A746" s="2" t="s">
        <v>318</v>
      </c>
      <c r="B746" t="s">
        <v>319</v>
      </c>
      <c r="C746">
        <v>1039163001</v>
      </c>
      <c r="D746">
        <v>350</v>
      </c>
      <c r="E746" t="s">
        <v>192</v>
      </c>
      <c r="F746">
        <v>78.11</v>
      </c>
      <c r="G746" t="s">
        <v>184</v>
      </c>
      <c r="I746" t="s">
        <v>29</v>
      </c>
      <c r="J746" t="s">
        <v>320</v>
      </c>
      <c r="K746" t="s">
        <v>316</v>
      </c>
      <c r="L746" t="s">
        <v>317</v>
      </c>
      <c r="M746" t="s">
        <v>270</v>
      </c>
    </row>
    <row r="747" spans="1:13" x14ac:dyDescent="0.2">
      <c r="A747" s="2" t="s">
        <v>318</v>
      </c>
      <c r="B747" t="s">
        <v>319</v>
      </c>
      <c r="C747">
        <v>1039163001</v>
      </c>
      <c r="D747">
        <v>350</v>
      </c>
      <c r="E747" t="s">
        <v>193</v>
      </c>
      <c r="F747">
        <v>76.594666000000004</v>
      </c>
      <c r="G747" t="s">
        <v>184</v>
      </c>
      <c r="I747" t="s">
        <v>29</v>
      </c>
      <c r="J747" t="s">
        <v>320</v>
      </c>
      <c r="K747" t="s">
        <v>316</v>
      </c>
      <c r="L747" t="s">
        <v>317</v>
      </c>
      <c r="M747" t="s">
        <v>270</v>
      </c>
    </row>
    <row r="748" spans="1:13" x14ac:dyDescent="0.2">
      <c r="A748" s="2" t="s">
        <v>318</v>
      </c>
      <c r="B748" t="s">
        <v>319</v>
      </c>
      <c r="C748">
        <v>1039163001</v>
      </c>
      <c r="D748">
        <v>350</v>
      </c>
      <c r="E748" t="s">
        <v>108</v>
      </c>
      <c r="F748">
        <v>522.88272089761597</v>
      </c>
      <c r="G748" t="s">
        <v>184</v>
      </c>
      <c r="I748" t="s">
        <v>29</v>
      </c>
      <c r="J748" t="s">
        <v>320</v>
      </c>
      <c r="K748" t="s">
        <v>316</v>
      </c>
      <c r="L748" t="s">
        <v>317</v>
      </c>
      <c r="M748" t="s">
        <v>270</v>
      </c>
    </row>
    <row r="749" spans="1:13" x14ac:dyDescent="0.2">
      <c r="A749" s="2" t="s">
        <v>318</v>
      </c>
      <c r="B749" t="s">
        <v>319</v>
      </c>
      <c r="C749">
        <v>1039163001</v>
      </c>
      <c r="D749">
        <v>350</v>
      </c>
      <c r="E749" t="s">
        <v>194</v>
      </c>
      <c r="F749">
        <v>46.354999999999997</v>
      </c>
      <c r="G749" t="s">
        <v>184</v>
      </c>
      <c r="I749" t="s">
        <v>29</v>
      </c>
      <c r="J749" t="s">
        <v>320</v>
      </c>
      <c r="K749" t="s">
        <v>316</v>
      </c>
      <c r="L749" t="s">
        <v>317</v>
      </c>
      <c r="M749" t="s">
        <v>270</v>
      </c>
    </row>
    <row r="750" spans="1:13" x14ac:dyDescent="0.2">
      <c r="A750" s="2" t="s">
        <v>318</v>
      </c>
      <c r="B750" t="s">
        <v>319</v>
      </c>
      <c r="C750">
        <v>1039163001</v>
      </c>
      <c r="D750">
        <v>350</v>
      </c>
      <c r="E750" t="s">
        <v>195</v>
      </c>
      <c r="F750">
        <v>45.455713000000003</v>
      </c>
      <c r="G750" t="s">
        <v>184</v>
      </c>
      <c r="I750" t="s">
        <v>29</v>
      </c>
      <c r="J750" t="s">
        <v>320</v>
      </c>
      <c r="K750" t="s">
        <v>316</v>
      </c>
      <c r="L750" t="s">
        <v>317</v>
      </c>
      <c r="M750" t="s">
        <v>270</v>
      </c>
    </row>
    <row r="751" spans="1:13" x14ac:dyDescent="0.2">
      <c r="A751" s="2" t="s">
        <v>318</v>
      </c>
      <c r="B751" t="s">
        <v>319</v>
      </c>
      <c r="C751">
        <v>1039163001</v>
      </c>
      <c r="D751">
        <v>350</v>
      </c>
      <c r="E751" t="s">
        <v>196</v>
      </c>
      <c r="F751">
        <v>2253.145</v>
      </c>
      <c r="G751" t="s">
        <v>184</v>
      </c>
      <c r="I751" t="s">
        <v>29</v>
      </c>
      <c r="J751" t="s">
        <v>320</v>
      </c>
      <c r="K751" t="s">
        <v>316</v>
      </c>
      <c r="L751" t="s">
        <v>317</v>
      </c>
      <c r="M751" t="s">
        <v>270</v>
      </c>
    </row>
    <row r="752" spans="1:13" x14ac:dyDescent="0.2">
      <c r="A752" s="2" t="s">
        <v>318</v>
      </c>
      <c r="B752" t="s">
        <v>319</v>
      </c>
      <c r="C752">
        <v>1039163001</v>
      </c>
      <c r="D752">
        <v>350</v>
      </c>
      <c r="E752" t="s">
        <v>197</v>
      </c>
      <c r="F752">
        <v>2209.4339869999999</v>
      </c>
      <c r="G752" t="s">
        <v>184</v>
      </c>
      <c r="I752" t="s">
        <v>29</v>
      </c>
      <c r="J752" t="s">
        <v>320</v>
      </c>
      <c r="K752" t="s">
        <v>316</v>
      </c>
      <c r="L752" t="s">
        <v>317</v>
      </c>
      <c r="M752" t="s">
        <v>270</v>
      </c>
    </row>
    <row r="753" spans="1:13" x14ac:dyDescent="0.2">
      <c r="A753" s="2" t="s">
        <v>318</v>
      </c>
      <c r="B753" t="s">
        <v>319</v>
      </c>
      <c r="C753">
        <v>1039163001</v>
      </c>
      <c r="D753">
        <v>350</v>
      </c>
      <c r="E753" t="s">
        <v>198</v>
      </c>
      <c r="F753">
        <v>512.73879611220195</v>
      </c>
      <c r="G753" t="s">
        <v>184</v>
      </c>
      <c r="I753" t="s">
        <v>29</v>
      </c>
      <c r="J753" t="s">
        <v>320</v>
      </c>
      <c r="K753" t="s">
        <v>316</v>
      </c>
      <c r="L753" t="s">
        <v>317</v>
      </c>
      <c r="M753" t="s">
        <v>270</v>
      </c>
    </row>
    <row r="754" spans="1:13" x14ac:dyDescent="0.2">
      <c r="A754" s="2" t="s">
        <v>318</v>
      </c>
      <c r="B754" t="s">
        <v>319</v>
      </c>
      <c r="C754">
        <v>1039163001</v>
      </c>
      <c r="D754">
        <v>350</v>
      </c>
      <c r="E754" t="s">
        <v>109</v>
      </c>
      <c r="F754">
        <v>78.11</v>
      </c>
      <c r="G754" t="s">
        <v>184</v>
      </c>
      <c r="I754" t="s">
        <v>29</v>
      </c>
      <c r="J754" t="s">
        <v>320</v>
      </c>
      <c r="K754" t="s">
        <v>316</v>
      </c>
      <c r="L754" t="s">
        <v>317</v>
      </c>
      <c r="M754" t="s">
        <v>270</v>
      </c>
    </row>
    <row r="755" spans="1:13" x14ac:dyDescent="0.2">
      <c r="A755" s="2" t="s">
        <v>318</v>
      </c>
      <c r="B755" t="s">
        <v>319</v>
      </c>
      <c r="C755">
        <v>1039163001</v>
      </c>
      <c r="D755">
        <v>350</v>
      </c>
      <c r="E755" t="s">
        <v>199</v>
      </c>
      <c r="F755">
        <v>76.594666000000004</v>
      </c>
      <c r="G755" t="s">
        <v>184</v>
      </c>
      <c r="I755" t="s">
        <v>29</v>
      </c>
      <c r="J755" t="s">
        <v>320</v>
      </c>
      <c r="K755" t="s">
        <v>316</v>
      </c>
      <c r="L755" t="s">
        <v>317</v>
      </c>
      <c r="M755" t="s">
        <v>270</v>
      </c>
    </row>
    <row r="756" spans="1:13" x14ac:dyDescent="0.2">
      <c r="A756" s="2" t="s">
        <v>318</v>
      </c>
      <c r="B756" t="s">
        <v>319</v>
      </c>
      <c r="C756">
        <v>1039163001</v>
      </c>
      <c r="D756">
        <v>350</v>
      </c>
      <c r="E756" t="s">
        <v>8</v>
      </c>
      <c r="F756">
        <v>114.245</v>
      </c>
      <c r="G756" t="s">
        <v>184</v>
      </c>
      <c r="I756" t="s">
        <v>29</v>
      </c>
      <c r="J756" t="s">
        <v>320</v>
      </c>
      <c r="K756" t="s">
        <v>316</v>
      </c>
      <c r="L756" t="s">
        <v>317</v>
      </c>
      <c r="M756" t="s">
        <v>270</v>
      </c>
    </row>
    <row r="757" spans="1:13" x14ac:dyDescent="0.2">
      <c r="A757" s="2" t="s">
        <v>318</v>
      </c>
      <c r="B757" t="s">
        <v>319</v>
      </c>
      <c r="C757">
        <v>1039163001</v>
      </c>
      <c r="D757">
        <v>350</v>
      </c>
      <c r="E757" t="s">
        <v>200</v>
      </c>
      <c r="F757">
        <v>112.02864700000001</v>
      </c>
      <c r="G757" t="s">
        <v>184</v>
      </c>
      <c r="I757" t="s">
        <v>29</v>
      </c>
      <c r="J757" t="s">
        <v>320</v>
      </c>
      <c r="K757" t="s">
        <v>316</v>
      </c>
      <c r="L757" t="s">
        <v>317</v>
      </c>
      <c r="M757" t="s">
        <v>270</v>
      </c>
    </row>
    <row r="758" spans="1:13" x14ac:dyDescent="0.2">
      <c r="A758" s="2" t="s">
        <v>318</v>
      </c>
      <c r="B758" t="s">
        <v>319</v>
      </c>
      <c r="C758">
        <v>1039163001</v>
      </c>
      <c r="D758">
        <v>350</v>
      </c>
      <c r="E758" t="s">
        <v>201</v>
      </c>
      <c r="F758">
        <v>31303.13</v>
      </c>
      <c r="G758" t="s">
        <v>184</v>
      </c>
      <c r="I758" t="s">
        <v>29</v>
      </c>
      <c r="J758" t="s">
        <v>320</v>
      </c>
      <c r="K758" t="s">
        <v>316</v>
      </c>
      <c r="L758" t="s">
        <v>317</v>
      </c>
      <c r="M758" t="s">
        <v>270</v>
      </c>
    </row>
    <row r="759" spans="1:13" x14ac:dyDescent="0.2">
      <c r="A759" s="2" t="s">
        <v>318</v>
      </c>
      <c r="B759" t="s">
        <v>319</v>
      </c>
      <c r="C759">
        <v>1039163001</v>
      </c>
      <c r="D759">
        <v>350</v>
      </c>
      <c r="E759" t="s">
        <v>202</v>
      </c>
      <c r="F759">
        <v>30695.849278000002</v>
      </c>
      <c r="G759" t="s">
        <v>184</v>
      </c>
      <c r="I759" t="s">
        <v>29</v>
      </c>
      <c r="J759" t="s">
        <v>320</v>
      </c>
      <c r="K759" t="s">
        <v>316</v>
      </c>
      <c r="L759" t="s">
        <v>317</v>
      </c>
      <c r="M759" t="s">
        <v>270</v>
      </c>
    </row>
    <row r="760" spans="1:13" x14ac:dyDescent="0.2">
      <c r="A760" s="2" t="s">
        <v>321</v>
      </c>
      <c r="B760" t="s">
        <v>322</v>
      </c>
      <c r="C760">
        <v>1039179001</v>
      </c>
      <c r="D760">
        <v>320</v>
      </c>
      <c r="E760" t="s">
        <v>107</v>
      </c>
      <c r="F760">
        <v>25.55</v>
      </c>
      <c r="G760" t="s">
        <v>177</v>
      </c>
      <c r="I760" t="s">
        <v>28</v>
      </c>
      <c r="J760" t="s">
        <v>315</v>
      </c>
      <c r="K760" t="s">
        <v>316</v>
      </c>
      <c r="L760" t="s">
        <v>317</v>
      </c>
      <c r="M760" t="s">
        <v>270</v>
      </c>
    </row>
    <row r="761" spans="1:13" x14ac:dyDescent="0.2">
      <c r="A761" s="2" t="s">
        <v>321</v>
      </c>
      <c r="B761" t="s">
        <v>322</v>
      </c>
      <c r="C761">
        <v>1039179001</v>
      </c>
      <c r="D761">
        <v>320</v>
      </c>
      <c r="E761" t="s">
        <v>182</v>
      </c>
      <c r="F761">
        <v>25.05433</v>
      </c>
      <c r="G761" t="s">
        <v>177</v>
      </c>
      <c r="I761" t="s">
        <v>28</v>
      </c>
      <c r="J761" t="s">
        <v>315</v>
      </c>
      <c r="K761" t="s">
        <v>316</v>
      </c>
      <c r="L761" t="s">
        <v>317</v>
      </c>
      <c r="M761" t="s">
        <v>270</v>
      </c>
    </row>
    <row r="762" spans="1:13" x14ac:dyDescent="0.2">
      <c r="A762" s="2" t="s">
        <v>321</v>
      </c>
      <c r="B762" t="s">
        <v>322</v>
      </c>
      <c r="C762">
        <v>1039179001</v>
      </c>
      <c r="D762">
        <v>320</v>
      </c>
      <c r="E762" t="s">
        <v>183</v>
      </c>
      <c r="F762">
        <v>270.83</v>
      </c>
      <c r="G762" t="s">
        <v>177</v>
      </c>
      <c r="I762" t="s">
        <v>28</v>
      </c>
      <c r="J762" t="s">
        <v>315</v>
      </c>
      <c r="K762" t="s">
        <v>316</v>
      </c>
      <c r="L762" t="s">
        <v>317</v>
      </c>
      <c r="M762" t="s">
        <v>270</v>
      </c>
    </row>
    <row r="763" spans="1:13" x14ac:dyDescent="0.2">
      <c r="A763" s="2" t="s">
        <v>321</v>
      </c>
      <c r="B763" t="s">
        <v>322</v>
      </c>
      <c r="C763">
        <v>1039179001</v>
      </c>
      <c r="D763">
        <v>320</v>
      </c>
      <c r="E763" t="s">
        <v>185</v>
      </c>
      <c r="F763">
        <v>265.575898</v>
      </c>
      <c r="G763" t="s">
        <v>177</v>
      </c>
      <c r="I763" t="s">
        <v>28</v>
      </c>
      <c r="J763" t="s">
        <v>315</v>
      </c>
      <c r="K763" t="s">
        <v>316</v>
      </c>
      <c r="L763" t="s">
        <v>317</v>
      </c>
      <c r="M763" t="s">
        <v>270</v>
      </c>
    </row>
    <row r="764" spans="1:13" x14ac:dyDescent="0.2">
      <c r="A764" s="2" t="s">
        <v>321</v>
      </c>
      <c r="B764" t="s">
        <v>322</v>
      </c>
      <c r="C764">
        <v>1039179001</v>
      </c>
      <c r="D764">
        <v>320</v>
      </c>
      <c r="E764" t="s">
        <v>186</v>
      </c>
      <c r="F764">
        <v>33.945</v>
      </c>
      <c r="G764" t="s">
        <v>177</v>
      </c>
      <c r="I764" t="s">
        <v>28</v>
      </c>
      <c r="J764" t="s">
        <v>315</v>
      </c>
      <c r="K764" t="s">
        <v>316</v>
      </c>
      <c r="L764" t="s">
        <v>317</v>
      </c>
      <c r="M764" t="s">
        <v>270</v>
      </c>
    </row>
    <row r="765" spans="1:13" x14ac:dyDescent="0.2">
      <c r="A765" s="2" t="s">
        <v>321</v>
      </c>
      <c r="B765" t="s">
        <v>322</v>
      </c>
      <c r="C765">
        <v>1039179001</v>
      </c>
      <c r="D765">
        <v>320</v>
      </c>
      <c r="E765" t="s">
        <v>187</v>
      </c>
      <c r="F765">
        <v>33.286467000000002</v>
      </c>
      <c r="G765" t="s">
        <v>177</v>
      </c>
      <c r="I765" t="s">
        <v>28</v>
      </c>
      <c r="J765" t="s">
        <v>315</v>
      </c>
      <c r="K765" t="s">
        <v>316</v>
      </c>
      <c r="L765" t="s">
        <v>317</v>
      </c>
      <c r="M765" t="s">
        <v>270</v>
      </c>
    </row>
    <row r="766" spans="1:13" x14ac:dyDescent="0.2">
      <c r="A766" s="2" t="s">
        <v>321</v>
      </c>
      <c r="B766" t="s">
        <v>322</v>
      </c>
      <c r="C766">
        <v>1039179001</v>
      </c>
      <c r="D766">
        <v>320</v>
      </c>
      <c r="E766" t="s">
        <v>188</v>
      </c>
      <c r="F766">
        <v>662.11</v>
      </c>
      <c r="G766" t="s">
        <v>177</v>
      </c>
      <c r="I766" t="s">
        <v>28</v>
      </c>
      <c r="J766" t="s">
        <v>315</v>
      </c>
      <c r="K766" t="s">
        <v>316</v>
      </c>
      <c r="L766" t="s">
        <v>317</v>
      </c>
      <c r="M766" t="s">
        <v>270</v>
      </c>
    </row>
    <row r="767" spans="1:13" x14ac:dyDescent="0.2">
      <c r="A767" s="2" t="s">
        <v>321</v>
      </c>
      <c r="B767" t="s">
        <v>322</v>
      </c>
      <c r="C767">
        <v>1039179001</v>
      </c>
      <c r="D767">
        <v>320</v>
      </c>
      <c r="E767" t="s">
        <v>189</v>
      </c>
      <c r="F767">
        <v>649.26506600000005</v>
      </c>
      <c r="G767" t="s">
        <v>177</v>
      </c>
      <c r="I767" t="s">
        <v>28</v>
      </c>
      <c r="J767" t="s">
        <v>315</v>
      </c>
      <c r="K767" t="s">
        <v>316</v>
      </c>
      <c r="L767" t="s">
        <v>317</v>
      </c>
      <c r="M767" t="s">
        <v>270</v>
      </c>
    </row>
    <row r="768" spans="1:13" x14ac:dyDescent="0.2">
      <c r="A768" s="2" t="s">
        <v>321</v>
      </c>
      <c r="B768" t="s">
        <v>322</v>
      </c>
      <c r="C768">
        <v>1039179001</v>
      </c>
      <c r="D768">
        <v>320</v>
      </c>
      <c r="E768" t="s">
        <v>192</v>
      </c>
      <c r="F768">
        <v>31.39</v>
      </c>
      <c r="G768" t="s">
        <v>177</v>
      </c>
      <c r="I768" t="s">
        <v>28</v>
      </c>
      <c r="J768" t="s">
        <v>315</v>
      </c>
      <c r="K768" t="s">
        <v>316</v>
      </c>
      <c r="L768" t="s">
        <v>317</v>
      </c>
      <c r="M768" t="s">
        <v>270</v>
      </c>
    </row>
    <row r="769" spans="1:13" x14ac:dyDescent="0.2">
      <c r="A769" s="2" t="s">
        <v>321</v>
      </c>
      <c r="B769" t="s">
        <v>322</v>
      </c>
      <c r="C769">
        <v>1039179001</v>
      </c>
      <c r="D769">
        <v>320</v>
      </c>
      <c r="E769" t="s">
        <v>193</v>
      </c>
      <c r="F769">
        <v>30.781033999999998</v>
      </c>
      <c r="G769" t="s">
        <v>177</v>
      </c>
      <c r="I769" t="s">
        <v>28</v>
      </c>
      <c r="J769" t="s">
        <v>315</v>
      </c>
      <c r="K769" t="s">
        <v>316</v>
      </c>
      <c r="L769" t="s">
        <v>317</v>
      </c>
      <c r="M769" t="s">
        <v>270</v>
      </c>
    </row>
    <row r="770" spans="1:13" x14ac:dyDescent="0.2">
      <c r="A770" s="2" t="s">
        <v>321</v>
      </c>
      <c r="B770" t="s">
        <v>322</v>
      </c>
      <c r="C770">
        <v>1039179001</v>
      </c>
      <c r="D770">
        <v>320</v>
      </c>
      <c r="E770" t="s">
        <v>108</v>
      </c>
      <c r="F770">
        <v>631.00258064516095</v>
      </c>
      <c r="G770" t="s">
        <v>177</v>
      </c>
      <c r="I770" t="s">
        <v>28</v>
      </c>
      <c r="J770" t="s">
        <v>315</v>
      </c>
      <c r="K770" t="s">
        <v>316</v>
      </c>
      <c r="L770" t="s">
        <v>317</v>
      </c>
      <c r="M770" t="s">
        <v>270</v>
      </c>
    </row>
    <row r="771" spans="1:13" x14ac:dyDescent="0.2">
      <c r="A771" s="2" t="s">
        <v>321</v>
      </c>
      <c r="B771" t="s">
        <v>322</v>
      </c>
      <c r="C771">
        <v>1039179001</v>
      </c>
      <c r="D771">
        <v>320</v>
      </c>
      <c r="E771" t="s">
        <v>196</v>
      </c>
      <c r="F771">
        <v>2794.44</v>
      </c>
      <c r="G771" t="s">
        <v>177</v>
      </c>
      <c r="I771" t="s">
        <v>28</v>
      </c>
      <c r="J771" t="s">
        <v>315</v>
      </c>
      <c r="K771" t="s">
        <v>316</v>
      </c>
      <c r="L771" t="s">
        <v>317</v>
      </c>
      <c r="M771" t="s">
        <v>270</v>
      </c>
    </row>
    <row r="772" spans="1:13" x14ac:dyDescent="0.2">
      <c r="A772" s="2" t="s">
        <v>321</v>
      </c>
      <c r="B772" t="s">
        <v>322</v>
      </c>
      <c r="C772">
        <v>1039179001</v>
      </c>
      <c r="D772">
        <v>320</v>
      </c>
      <c r="E772" t="s">
        <v>197</v>
      </c>
      <c r="F772">
        <v>2740.227864</v>
      </c>
      <c r="G772" t="s">
        <v>177</v>
      </c>
      <c r="I772" t="s">
        <v>28</v>
      </c>
      <c r="J772" t="s">
        <v>315</v>
      </c>
      <c r="K772" t="s">
        <v>316</v>
      </c>
      <c r="L772" t="s">
        <v>317</v>
      </c>
      <c r="M772" t="s">
        <v>270</v>
      </c>
    </row>
    <row r="773" spans="1:13" x14ac:dyDescent="0.2">
      <c r="A773" s="2" t="s">
        <v>321</v>
      </c>
      <c r="B773" t="s">
        <v>322</v>
      </c>
      <c r="C773">
        <v>1039179001</v>
      </c>
      <c r="D773">
        <v>320</v>
      </c>
      <c r="E773" t="s">
        <v>198</v>
      </c>
      <c r="F773">
        <v>618.76113058064504</v>
      </c>
      <c r="G773" t="s">
        <v>177</v>
      </c>
      <c r="I773" t="s">
        <v>28</v>
      </c>
      <c r="J773" t="s">
        <v>315</v>
      </c>
      <c r="K773" t="s">
        <v>316</v>
      </c>
      <c r="L773" t="s">
        <v>317</v>
      </c>
      <c r="M773" t="s">
        <v>270</v>
      </c>
    </row>
    <row r="774" spans="1:13" x14ac:dyDescent="0.2">
      <c r="A774" s="2" t="s">
        <v>321</v>
      </c>
      <c r="B774" t="s">
        <v>322</v>
      </c>
      <c r="C774">
        <v>1039179001</v>
      </c>
      <c r="D774">
        <v>320</v>
      </c>
      <c r="E774" t="s">
        <v>109</v>
      </c>
      <c r="F774">
        <v>31.39</v>
      </c>
      <c r="G774" t="s">
        <v>177</v>
      </c>
      <c r="I774" t="s">
        <v>28</v>
      </c>
      <c r="J774" t="s">
        <v>315</v>
      </c>
      <c r="K774" t="s">
        <v>316</v>
      </c>
      <c r="L774" t="s">
        <v>317</v>
      </c>
      <c r="M774" t="s">
        <v>270</v>
      </c>
    </row>
    <row r="775" spans="1:13" x14ac:dyDescent="0.2">
      <c r="A775" s="2" t="s">
        <v>321</v>
      </c>
      <c r="B775" t="s">
        <v>322</v>
      </c>
      <c r="C775">
        <v>1039179001</v>
      </c>
      <c r="D775">
        <v>320</v>
      </c>
      <c r="E775" t="s">
        <v>199</v>
      </c>
      <c r="F775">
        <v>30.781033999999998</v>
      </c>
      <c r="G775" t="s">
        <v>177</v>
      </c>
      <c r="I775" t="s">
        <v>28</v>
      </c>
      <c r="J775" t="s">
        <v>315</v>
      </c>
      <c r="K775" t="s">
        <v>316</v>
      </c>
      <c r="L775" t="s">
        <v>317</v>
      </c>
      <c r="M775" t="s">
        <v>270</v>
      </c>
    </row>
    <row r="776" spans="1:13" x14ac:dyDescent="0.2">
      <c r="A776" s="2" t="s">
        <v>321</v>
      </c>
      <c r="B776" t="s">
        <v>322</v>
      </c>
      <c r="C776">
        <v>1039179001</v>
      </c>
      <c r="D776">
        <v>320</v>
      </c>
      <c r="E776" t="s">
        <v>8</v>
      </c>
      <c r="F776">
        <v>15.33</v>
      </c>
      <c r="G776" t="s">
        <v>177</v>
      </c>
      <c r="I776" t="s">
        <v>28</v>
      </c>
      <c r="J776" t="s">
        <v>315</v>
      </c>
      <c r="K776" t="s">
        <v>316</v>
      </c>
      <c r="L776" t="s">
        <v>317</v>
      </c>
      <c r="M776" t="s">
        <v>270</v>
      </c>
    </row>
    <row r="777" spans="1:13" x14ac:dyDescent="0.2">
      <c r="A777" s="2" t="s">
        <v>321</v>
      </c>
      <c r="B777" t="s">
        <v>322</v>
      </c>
      <c r="C777">
        <v>1039179001</v>
      </c>
      <c r="D777">
        <v>320</v>
      </c>
      <c r="E777" t="s">
        <v>200</v>
      </c>
      <c r="F777">
        <v>15.032598</v>
      </c>
      <c r="G777" t="s">
        <v>177</v>
      </c>
      <c r="I777" t="s">
        <v>28</v>
      </c>
      <c r="J777" t="s">
        <v>315</v>
      </c>
      <c r="K777" t="s">
        <v>316</v>
      </c>
      <c r="L777" t="s">
        <v>317</v>
      </c>
      <c r="M777" t="s">
        <v>270</v>
      </c>
    </row>
    <row r="778" spans="1:13" x14ac:dyDescent="0.2">
      <c r="A778" s="2" t="s">
        <v>321</v>
      </c>
      <c r="B778" t="s">
        <v>322</v>
      </c>
      <c r="C778">
        <v>1039179001</v>
      </c>
      <c r="D778">
        <v>320</v>
      </c>
      <c r="E778" t="s">
        <v>201</v>
      </c>
      <c r="F778">
        <v>8468</v>
      </c>
      <c r="G778" t="s">
        <v>177</v>
      </c>
      <c r="I778" t="s">
        <v>28</v>
      </c>
      <c r="J778" t="s">
        <v>315</v>
      </c>
      <c r="K778" t="s">
        <v>316</v>
      </c>
      <c r="L778" t="s">
        <v>317</v>
      </c>
      <c r="M778" t="s">
        <v>270</v>
      </c>
    </row>
    <row r="779" spans="1:13" x14ac:dyDescent="0.2">
      <c r="A779" s="2" t="s">
        <v>321</v>
      </c>
      <c r="B779" t="s">
        <v>322</v>
      </c>
      <c r="C779">
        <v>1039179001</v>
      </c>
      <c r="D779">
        <v>320</v>
      </c>
      <c r="E779" t="s">
        <v>202</v>
      </c>
      <c r="F779">
        <v>8303.7207999999991</v>
      </c>
      <c r="G779" t="s">
        <v>177</v>
      </c>
      <c r="I779" t="s">
        <v>28</v>
      </c>
      <c r="J779" t="s">
        <v>315</v>
      </c>
      <c r="K779" t="s">
        <v>316</v>
      </c>
      <c r="L779" t="s">
        <v>317</v>
      </c>
      <c r="M779" t="s">
        <v>270</v>
      </c>
    </row>
    <row r="780" spans="1:13" x14ac:dyDescent="0.2">
      <c r="A780" s="2" t="s">
        <v>323</v>
      </c>
      <c r="B780" t="s">
        <v>324</v>
      </c>
      <c r="C780">
        <v>1039216001</v>
      </c>
      <c r="D780">
        <v>400</v>
      </c>
      <c r="E780" t="s">
        <v>107</v>
      </c>
      <c r="F780">
        <v>22.265000000000001</v>
      </c>
      <c r="G780" t="s">
        <v>177</v>
      </c>
      <c r="I780" t="s">
        <v>69</v>
      </c>
      <c r="J780" t="s">
        <v>325</v>
      </c>
      <c r="K780" t="s">
        <v>316</v>
      </c>
      <c r="L780" t="s">
        <v>317</v>
      </c>
      <c r="M780" t="s">
        <v>270</v>
      </c>
    </row>
    <row r="781" spans="1:13" x14ac:dyDescent="0.2">
      <c r="A781" s="2" t="s">
        <v>323</v>
      </c>
      <c r="B781" t="s">
        <v>324</v>
      </c>
      <c r="C781">
        <v>1039216001</v>
      </c>
      <c r="D781">
        <v>400</v>
      </c>
      <c r="E781" t="s">
        <v>182</v>
      </c>
      <c r="F781">
        <v>21.833058999999999</v>
      </c>
      <c r="G781" t="s">
        <v>177</v>
      </c>
      <c r="I781" t="s">
        <v>69</v>
      </c>
      <c r="J781" t="s">
        <v>325</v>
      </c>
      <c r="K781" t="s">
        <v>316</v>
      </c>
      <c r="L781" t="s">
        <v>317</v>
      </c>
      <c r="M781" t="s">
        <v>270</v>
      </c>
    </row>
    <row r="782" spans="1:13" x14ac:dyDescent="0.2">
      <c r="A782" s="2" t="s">
        <v>323</v>
      </c>
      <c r="B782" t="s">
        <v>324</v>
      </c>
      <c r="C782">
        <v>1039216001</v>
      </c>
      <c r="D782">
        <v>400</v>
      </c>
      <c r="E782" t="s">
        <v>183</v>
      </c>
      <c r="F782">
        <v>180.67500000000001</v>
      </c>
      <c r="G782" t="s">
        <v>177</v>
      </c>
      <c r="I782" t="s">
        <v>69</v>
      </c>
      <c r="J782" t="s">
        <v>325</v>
      </c>
      <c r="K782" t="s">
        <v>316</v>
      </c>
      <c r="L782" t="s">
        <v>317</v>
      </c>
      <c r="M782" t="s">
        <v>270</v>
      </c>
    </row>
    <row r="783" spans="1:13" x14ac:dyDescent="0.2">
      <c r="A783" s="2" t="s">
        <v>323</v>
      </c>
      <c r="B783" t="s">
        <v>324</v>
      </c>
      <c r="C783">
        <v>1039216001</v>
      </c>
      <c r="D783">
        <v>400</v>
      </c>
      <c r="E783" t="s">
        <v>185</v>
      </c>
      <c r="F783">
        <v>177.169905</v>
      </c>
      <c r="G783" t="s">
        <v>177</v>
      </c>
      <c r="I783" t="s">
        <v>69</v>
      </c>
      <c r="J783" t="s">
        <v>325</v>
      </c>
      <c r="K783" t="s">
        <v>316</v>
      </c>
      <c r="L783" t="s">
        <v>317</v>
      </c>
      <c r="M783" t="s">
        <v>270</v>
      </c>
    </row>
    <row r="784" spans="1:13" x14ac:dyDescent="0.2">
      <c r="A784" s="2" t="s">
        <v>323</v>
      </c>
      <c r="B784" t="s">
        <v>324</v>
      </c>
      <c r="C784">
        <v>1039216001</v>
      </c>
      <c r="D784">
        <v>400</v>
      </c>
      <c r="E784" t="s">
        <v>186</v>
      </c>
      <c r="F784">
        <v>27.74</v>
      </c>
      <c r="G784" t="s">
        <v>177</v>
      </c>
      <c r="I784" t="s">
        <v>69</v>
      </c>
      <c r="J784" t="s">
        <v>325</v>
      </c>
      <c r="K784" t="s">
        <v>316</v>
      </c>
      <c r="L784" t="s">
        <v>317</v>
      </c>
      <c r="M784" t="s">
        <v>270</v>
      </c>
    </row>
    <row r="785" spans="1:13" x14ac:dyDescent="0.2">
      <c r="A785" s="2" t="s">
        <v>323</v>
      </c>
      <c r="B785" t="s">
        <v>324</v>
      </c>
      <c r="C785">
        <v>1039216001</v>
      </c>
      <c r="D785">
        <v>400</v>
      </c>
      <c r="E785" t="s">
        <v>187</v>
      </c>
      <c r="F785">
        <v>27.201844000000001</v>
      </c>
      <c r="G785" t="s">
        <v>177</v>
      </c>
      <c r="I785" t="s">
        <v>69</v>
      </c>
      <c r="J785" t="s">
        <v>325</v>
      </c>
      <c r="K785" t="s">
        <v>316</v>
      </c>
      <c r="L785" t="s">
        <v>317</v>
      </c>
      <c r="M785" t="s">
        <v>270</v>
      </c>
    </row>
    <row r="786" spans="1:13" x14ac:dyDescent="0.2">
      <c r="A786" s="2" t="s">
        <v>323</v>
      </c>
      <c r="B786" t="s">
        <v>324</v>
      </c>
      <c r="C786">
        <v>1039216001</v>
      </c>
      <c r="D786">
        <v>400</v>
      </c>
      <c r="E786" t="s">
        <v>188</v>
      </c>
      <c r="F786">
        <v>56.94</v>
      </c>
      <c r="G786" t="s">
        <v>177</v>
      </c>
      <c r="I786" t="s">
        <v>69</v>
      </c>
      <c r="J786" t="s">
        <v>325</v>
      </c>
      <c r="K786" t="s">
        <v>316</v>
      </c>
      <c r="L786" t="s">
        <v>317</v>
      </c>
      <c r="M786" t="s">
        <v>270</v>
      </c>
    </row>
    <row r="787" spans="1:13" x14ac:dyDescent="0.2">
      <c r="A787" s="2" t="s">
        <v>323</v>
      </c>
      <c r="B787" t="s">
        <v>324</v>
      </c>
      <c r="C787">
        <v>1039216001</v>
      </c>
      <c r="D787">
        <v>400</v>
      </c>
      <c r="E787" t="s">
        <v>189</v>
      </c>
      <c r="F787">
        <v>55.835363999999998</v>
      </c>
      <c r="G787" t="s">
        <v>177</v>
      </c>
      <c r="I787" t="s">
        <v>69</v>
      </c>
      <c r="J787" t="s">
        <v>325</v>
      </c>
      <c r="K787" t="s">
        <v>316</v>
      </c>
      <c r="L787" t="s">
        <v>317</v>
      </c>
      <c r="M787" t="s">
        <v>270</v>
      </c>
    </row>
    <row r="788" spans="1:13" x14ac:dyDescent="0.2">
      <c r="A788" s="2" t="s">
        <v>323</v>
      </c>
      <c r="B788" t="s">
        <v>324</v>
      </c>
      <c r="C788">
        <v>1039216001</v>
      </c>
      <c r="D788">
        <v>400</v>
      </c>
      <c r="E788" t="s">
        <v>192</v>
      </c>
      <c r="F788">
        <v>56.94</v>
      </c>
      <c r="G788" t="s">
        <v>177</v>
      </c>
      <c r="I788" t="s">
        <v>69</v>
      </c>
      <c r="J788" t="s">
        <v>325</v>
      </c>
      <c r="K788" t="s">
        <v>316</v>
      </c>
      <c r="L788" t="s">
        <v>317</v>
      </c>
      <c r="M788" t="s">
        <v>270</v>
      </c>
    </row>
    <row r="789" spans="1:13" x14ac:dyDescent="0.2">
      <c r="A789" s="2" t="s">
        <v>323</v>
      </c>
      <c r="B789" t="s">
        <v>324</v>
      </c>
      <c r="C789">
        <v>1039216001</v>
      </c>
      <c r="D789">
        <v>400</v>
      </c>
      <c r="E789" t="s">
        <v>193</v>
      </c>
      <c r="F789">
        <v>55.835363999999998</v>
      </c>
      <c r="G789" t="s">
        <v>177</v>
      </c>
      <c r="I789" t="s">
        <v>69</v>
      </c>
      <c r="J789" t="s">
        <v>325</v>
      </c>
      <c r="K789" t="s">
        <v>316</v>
      </c>
      <c r="L789" t="s">
        <v>317</v>
      </c>
      <c r="M789" t="s">
        <v>270</v>
      </c>
    </row>
    <row r="790" spans="1:13" x14ac:dyDescent="0.2">
      <c r="A790" s="2" t="s">
        <v>323</v>
      </c>
      <c r="B790" t="s">
        <v>324</v>
      </c>
      <c r="C790">
        <v>1039216001</v>
      </c>
      <c r="D790">
        <v>400</v>
      </c>
      <c r="E790" t="s">
        <v>109</v>
      </c>
      <c r="F790">
        <v>56.94</v>
      </c>
      <c r="G790" t="s">
        <v>177</v>
      </c>
      <c r="I790" t="s">
        <v>69</v>
      </c>
      <c r="J790" t="s">
        <v>325</v>
      </c>
      <c r="K790" t="s">
        <v>316</v>
      </c>
      <c r="L790" t="s">
        <v>317</v>
      </c>
      <c r="M790" t="s">
        <v>270</v>
      </c>
    </row>
    <row r="791" spans="1:13" x14ac:dyDescent="0.2">
      <c r="A791" s="2" t="s">
        <v>323</v>
      </c>
      <c r="B791" t="s">
        <v>324</v>
      </c>
      <c r="C791">
        <v>1039216001</v>
      </c>
      <c r="D791">
        <v>400</v>
      </c>
      <c r="E791" t="s">
        <v>199</v>
      </c>
      <c r="F791">
        <v>55.835363999999998</v>
      </c>
      <c r="G791" t="s">
        <v>177</v>
      </c>
      <c r="I791" t="s">
        <v>69</v>
      </c>
      <c r="J791" t="s">
        <v>325</v>
      </c>
      <c r="K791" t="s">
        <v>316</v>
      </c>
      <c r="L791" t="s">
        <v>317</v>
      </c>
      <c r="M791" t="s">
        <v>270</v>
      </c>
    </row>
    <row r="792" spans="1:13" x14ac:dyDescent="0.2">
      <c r="A792" s="2" t="s">
        <v>323</v>
      </c>
      <c r="B792" t="s">
        <v>324</v>
      </c>
      <c r="C792">
        <v>1039216001</v>
      </c>
      <c r="D792">
        <v>400</v>
      </c>
      <c r="E792" t="s">
        <v>8</v>
      </c>
      <c r="F792">
        <v>10.220000000000001</v>
      </c>
      <c r="G792" t="s">
        <v>177</v>
      </c>
      <c r="I792" t="s">
        <v>69</v>
      </c>
      <c r="J792" t="s">
        <v>325</v>
      </c>
      <c r="K792" t="s">
        <v>316</v>
      </c>
      <c r="L792" t="s">
        <v>317</v>
      </c>
      <c r="M792" t="s">
        <v>270</v>
      </c>
    </row>
    <row r="793" spans="1:13" x14ac:dyDescent="0.2">
      <c r="A793" s="2" t="s">
        <v>323</v>
      </c>
      <c r="B793" t="s">
        <v>324</v>
      </c>
      <c r="C793">
        <v>1039216001</v>
      </c>
      <c r="D793">
        <v>400</v>
      </c>
      <c r="E793" t="s">
        <v>200</v>
      </c>
      <c r="F793">
        <v>10.021732</v>
      </c>
      <c r="G793" t="s">
        <v>177</v>
      </c>
      <c r="I793" t="s">
        <v>69</v>
      </c>
      <c r="J793" t="s">
        <v>325</v>
      </c>
      <c r="K793" t="s">
        <v>316</v>
      </c>
      <c r="L793" t="s">
        <v>317</v>
      </c>
      <c r="M793" t="s">
        <v>270</v>
      </c>
    </row>
    <row r="794" spans="1:13" x14ac:dyDescent="0.2">
      <c r="A794" s="2" t="s">
        <v>323</v>
      </c>
      <c r="B794" t="s">
        <v>324</v>
      </c>
      <c r="C794">
        <v>1039216001</v>
      </c>
      <c r="D794">
        <v>400</v>
      </c>
      <c r="E794" t="s">
        <v>201</v>
      </c>
      <c r="F794">
        <v>3168.2</v>
      </c>
      <c r="G794" t="s">
        <v>177</v>
      </c>
      <c r="I794" t="s">
        <v>69</v>
      </c>
      <c r="J794" t="s">
        <v>325</v>
      </c>
      <c r="K794" t="s">
        <v>316</v>
      </c>
      <c r="L794" t="s">
        <v>317</v>
      </c>
      <c r="M794" t="s">
        <v>270</v>
      </c>
    </row>
    <row r="795" spans="1:13" x14ac:dyDescent="0.2">
      <c r="A795" s="2" t="s">
        <v>323</v>
      </c>
      <c r="B795" t="s">
        <v>324</v>
      </c>
      <c r="C795">
        <v>1039216001</v>
      </c>
      <c r="D795">
        <v>400</v>
      </c>
      <c r="E795" t="s">
        <v>202</v>
      </c>
      <c r="F795">
        <v>3106.7369199999998</v>
      </c>
      <c r="G795" t="s">
        <v>177</v>
      </c>
      <c r="I795" t="s">
        <v>69</v>
      </c>
      <c r="J795" t="s">
        <v>325</v>
      </c>
      <c r="K795" t="s">
        <v>316</v>
      </c>
      <c r="L795" t="s">
        <v>317</v>
      </c>
      <c r="M795" t="s">
        <v>270</v>
      </c>
    </row>
    <row r="796" spans="1:13" x14ac:dyDescent="0.2">
      <c r="A796" s="2" t="s">
        <v>326</v>
      </c>
      <c r="B796" t="s">
        <v>327</v>
      </c>
      <c r="C796">
        <v>1039216002</v>
      </c>
      <c r="D796">
        <v>400</v>
      </c>
      <c r="E796" t="s">
        <v>107</v>
      </c>
      <c r="F796">
        <v>35.04</v>
      </c>
      <c r="G796" t="s">
        <v>177</v>
      </c>
      <c r="I796" t="s">
        <v>69</v>
      </c>
      <c r="J796" t="s">
        <v>325</v>
      </c>
      <c r="K796" t="s">
        <v>316</v>
      </c>
      <c r="L796" t="s">
        <v>317</v>
      </c>
      <c r="M796" t="s">
        <v>270</v>
      </c>
    </row>
    <row r="797" spans="1:13" x14ac:dyDescent="0.2">
      <c r="A797" s="2" t="s">
        <v>326</v>
      </c>
      <c r="B797" t="s">
        <v>327</v>
      </c>
      <c r="C797">
        <v>1039216002</v>
      </c>
      <c r="D797">
        <v>400</v>
      </c>
      <c r="E797" t="s">
        <v>182</v>
      </c>
      <c r="F797">
        <v>34.360224000000002</v>
      </c>
      <c r="G797" t="s">
        <v>177</v>
      </c>
      <c r="I797" t="s">
        <v>69</v>
      </c>
      <c r="J797" t="s">
        <v>325</v>
      </c>
      <c r="K797" t="s">
        <v>316</v>
      </c>
      <c r="L797" t="s">
        <v>317</v>
      </c>
      <c r="M797" t="s">
        <v>270</v>
      </c>
    </row>
    <row r="798" spans="1:13" x14ac:dyDescent="0.2">
      <c r="A798" s="2" t="s">
        <v>326</v>
      </c>
      <c r="B798" t="s">
        <v>327</v>
      </c>
      <c r="C798">
        <v>1039216002</v>
      </c>
      <c r="D798">
        <v>400</v>
      </c>
      <c r="E798" t="s">
        <v>183</v>
      </c>
      <c r="F798">
        <v>200.75</v>
      </c>
      <c r="G798" t="s">
        <v>177</v>
      </c>
      <c r="I798" t="s">
        <v>69</v>
      </c>
      <c r="J798" t="s">
        <v>325</v>
      </c>
      <c r="K798" t="s">
        <v>316</v>
      </c>
      <c r="L798" t="s">
        <v>317</v>
      </c>
      <c r="M798" t="s">
        <v>270</v>
      </c>
    </row>
    <row r="799" spans="1:13" x14ac:dyDescent="0.2">
      <c r="A799" s="2" t="s">
        <v>326</v>
      </c>
      <c r="B799" t="s">
        <v>327</v>
      </c>
      <c r="C799">
        <v>1039216002</v>
      </c>
      <c r="D799">
        <v>400</v>
      </c>
      <c r="E799" t="s">
        <v>185</v>
      </c>
      <c r="F799">
        <v>196.85544999999999</v>
      </c>
      <c r="G799" t="s">
        <v>177</v>
      </c>
      <c r="I799" t="s">
        <v>69</v>
      </c>
      <c r="J799" t="s">
        <v>325</v>
      </c>
      <c r="K799" t="s">
        <v>316</v>
      </c>
      <c r="L799" t="s">
        <v>317</v>
      </c>
      <c r="M799" t="s">
        <v>270</v>
      </c>
    </row>
    <row r="800" spans="1:13" x14ac:dyDescent="0.2">
      <c r="A800" s="2" t="s">
        <v>326</v>
      </c>
      <c r="B800" t="s">
        <v>327</v>
      </c>
      <c r="C800">
        <v>1039216002</v>
      </c>
      <c r="D800">
        <v>400</v>
      </c>
      <c r="E800" t="s">
        <v>186</v>
      </c>
      <c r="F800">
        <v>37.229999999999997</v>
      </c>
      <c r="G800" t="s">
        <v>177</v>
      </c>
      <c r="I800" t="s">
        <v>69</v>
      </c>
      <c r="J800" t="s">
        <v>325</v>
      </c>
      <c r="K800" t="s">
        <v>316</v>
      </c>
      <c r="L800" t="s">
        <v>317</v>
      </c>
      <c r="M800" t="s">
        <v>270</v>
      </c>
    </row>
    <row r="801" spans="1:13" x14ac:dyDescent="0.2">
      <c r="A801" s="2" t="s">
        <v>326</v>
      </c>
      <c r="B801" t="s">
        <v>327</v>
      </c>
      <c r="C801">
        <v>1039216002</v>
      </c>
      <c r="D801">
        <v>400</v>
      </c>
      <c r="E801" t="s">
        <v>187</v>
      </c>
      <c r="F801">
        <v>36.507738000000003</v>
      </c>
      <c r="G801" t="s">
        <v>177</v>
      </c>
      <c r="I801" t="s">
        <v>69</v>
      </c>
      <c r="J801" t="s">
        <v>325</v>
      </c>
      <c r="K801" t="s">
        <v>316</v>
      </c>
      <c r="L801" t="s">
        <v>317</v>
      </c>
      <c r="M801" t="s">
        <v>270</v>
      </c>
    </row>
    <row r="802" spans="1:13" x14ac:dyDescent="0.2">
      <c r="A802" s="2" t="s">
        <v>326</v>
      </c>
      <c r="B802" t="s">
        <v>327</v>
      </c>
      <c r="C802">
        <v>1039216002</v>
      </c>
      <c r="D802">
        <v>400</v>
      </c>
      <c r="E802" t="s">
        <v>188</v>
      </c>
      <c r="F802">
        <v>21.17</v>
      </c>
      <c r="G802" t="s">
        <v>177</v>
      </c>
      <c r="I802" t="s">
        <v>69</v>
      </c>
      <c r="J802" t="s">
        <v>325</v>
      </c>
      <c r="K802" t="s">
        <v>316</v>
      </c>
      <c r="L802" t="s">
        <v>317</v>
      </c>
      <c r="M802" t="s">
        <v>270</v>
      </c>
    </row>
    <row r="803" spans="1:13" x14ac:dyDescent="0.2">
      <c r="A803" s="2" t="s">
        <v>326</v>
      </c>
      <c r="B803" t="s">
        <v>327</v>
      </c>
      <c r="C803">
        <v>1039216002</v>
      </c>
      <c r="D803">
        <v>400</v>
      </c>
      <c r="E803" t="s">
        <v>189</v>
      </c>
      <c r="F803">
        <v>20.759302000000002</v>
      </c>
      <c r="G803" t="s">
        <v>177</v>
      </c>
      <c r="I803" t="s">
        <v>69</v>
      </c>
      <c r="J803" t="s">
        <v>325</v>
      </c>
      <c r="K803" t="s">
        <v>316</v>
      </c>
      <c r="L803" t="s">
        <v>317</v>
      </c>
      <c r="M803" t="s">
        <v>270</v>
      </c>
    </row>
    <row r="804" spans="1:13" x14ac:dyDescent="0.2">
      <c r="A804" s="2" t="s">
        <v>326</v>
      </c>
      <c r="B804" t="s">
        <v>327</v>
      </c>
      <c r="C804">
        <v>1039216002</v>
      </c>
      <c r="D804">
        <v>400</v>
      </c>
      <c r="E804" t="s">
        <v>192</v>
      </c>
      <c r="F804">
        <v>21.17</v>
      </c>
      <c r="G804" t="s">
        <v>177</v>
      </c>
      <c r="I804" t="s">
        <v>69</v>
      </c>
      <c r="J804" t="s">
        <v>325</v>
      </c>
      <c r="K804" t="s">
        <v>316</v>
      </c>
      <c r="L804" t="s">
        <v>317</v>
      </c>
      <c r="M804" t="s">
        <v>270</v>
      </c>
    </row>
    <row r="805" spans="1:13" x14ac:dyDescent="0.2">
      <c r="A805" s="2" t="s">
        <v>326</v>
      </c>
      <c r="B805" t="s">
        <v>327</v>
      </c>
      <c r="C805">
        <v>1039216002</v>
      </c>
      <c r="D805">
        <v>400</v>
      </c>
      <c r="E805" t="s">
        <v>193</v>
      </c>
      <c r="F805">
        <v>20.759302000000002</v>
      </c>
      <c r="G805" t="s">
        <v>177</v>
      </c>
      <c r="I805" t="s">
        <v>69</v>
      </c>
      <c r="J805" t="s">
        <v>325</v>
      </c>
      <c r="K805" t="s">
        <v>316</v>
      </c>
      <c r="L805" t="s">
        <v>317</v>
      </c>
      <c r="M805" t="s">
        <v>270</v>
      </c>
    </row>
    <row r="806" spans="1:13" x14ac:dyDescent="0.2">
      <c r="A806" s="2" t="s">
        <v>326</v>
      </c>
      <c r="B806" t="s">
        <v>327</v>
      </c>
      <c r="C806">
        <v>1039216002</v>
      </c>
      <c r="D806">
        <v>400</v>
      </c>
      <c r="E806" t="s">
        <v>109</v>
      </c>
      <c r="F806">
        <v>21.17</v>
      </c>
      <c r="G806" t="s">
        <v>177</v>
      </c>
      <c r="I806" t="s">
        <v>69</v>
      </c>
      <c r="J806" t="s">
        <v>325</v>
      </c>
      <c r="K806" t="s">
        <v>316</v>
      </c>
      <c r="L806" t="s">
        <v>317</v>
      </c>
      <c r="M806" t="s">
        <v>270</v>
      </c>
    </row>
    <row r="807" spans="1:13" x14ac:dyDescent="0.2">
      <c r="A807" s="2" t="s">
        <v>326</v>
      </c>
      <c r="B807" t="s">
        <v>327</v>
      </c>
      <c r="C807">
        <v>1039216002</v>
      </c>
      <c r="D807">
        <v>400</v>
      </c>
      <c r="E807" t="s">
        <v>199</v>
      </c>
      <c r="F807">
        <v>20.759302000000002</v>
      </c>
      <c r="G807" t="s">
        <v>177</v>
      </c>
      <c r="I807" t="s">
        <v>69</v>
      </c>
      <c r="J807" t="s">
        <v>325</v>
      </c>
      <c r="K807" t="s">
        <v>316</v>
      </c>
      <c r="L807" t="s">
        <v>317</v>
      </c>
      <c r="M807" t="s">
        <v>270</v>
      </c>
    </row>
    <row r="808" spans="1:13" x14ac:dyDescent="0.2">
      <c r="A808" s="2" t="s">
        <v>326</v>
      </c>
      <c r="B808" t="s">
        <v>327</v>
      </c>
      <c r="C808">
        <v>1039216002</v>
      </c>
      <c r="D808">
        <v>400</v>
      </c>
      <c r="E808" t="s">
        <v>8</v>
      </c>
      <c r="F808">
        <v>5.1100000000000003</v>
      </c>
      <c r="G808" t="s">
        <v>177</v>
      </c>
      <c r="I808" t="s">
        <v>69</v>
      </c>
      <c r="J808" t="s">
        <v>325</v>
      </c>
      <c r="K808" t="s">
        <v>316</v>
      </c>
      <c r="L808" t="s">
        <v>317</v>
      </c>
      <c r="M808" t="s">
        <v>270</v>
      </c>
    </row>
    <row r="809" spans="1:13" x14ac:dyDescent="0.2">
      <c r="A809" s="2" t="s">
        <v>326</v>
      </c>
      <c r="B809" t="s">
        <v>327</v>
      </c>
      <c r="C809">
        <v>1039216002</v>
      </c>
      <c r="D809">
        <v>400</v>
      </c>
      <c r="E809" t="s">
        <v>200</v>
      </c>
      <c r="F809">
        <v>5.010866</v>
      </c>
      <c r="G809" t="s">
        <v>177</v>
      </c>
      <c r="I809" t="s">
        <v>69</v>
      </c>
      <c r="J809" t="s">
        <v>325</v>
      </c>
      <c r="K809" t="s">
        <v>316</v>
      </c>
      <c r="L809" t="s">
        <v>317</v>
      </c>
      <c r="M809" t="s">
        <v>270</v>
      </c>
    </row>
    <row r="810" spans="1:13" x14ac:dyDescent="0.2">
      <c r="A810" s="2" t="s">
        <v>326</v>
      </c>
      <c r="B810" t="s">
        <v>327</v>
      </c>
      <c r="C810">
        <v>1039216002</v>
      </c>
      <c r="D810">
        <v>400</v>
      </c>
      <c r="E810" t="s">
        <v>201</v>
      </c>
      <c r="F810">
        <v>5018.75</v>
      </c>
      <c r="G810" t="s">
        <v>177</v>
      </c>
      <c r="I810" t="s">
        <v>69</v>
      </c>
      <c r="J810" t="s">
        <v>325</v>
      </c>
      <c r="K810" t="s">
        <v>316</v>
      </c>
      <c r="L810" t="s">
        <v>317</v>
      </c>
      <c r="M810" t="s">
        <v>270</v>
      </c>
    </row>
    <row r="811" spans="1:13" x14ac:dyDescent="0.2">
      <c r="A811" s="2" t="s">
        <v>326</v>
      </c>
      <c r="B811" t="s">
        <v>327</v>
      </c>
      <c r="C811">
        <v>1039216002</v>
      </c>
      <c r="D811">
        <v>400</v>
      </c>
      <c r="E811" t="s">
        <v>202</v>
      </c>
      <c r="F811">
        <v>4921.3862499999996</v>
      </c>
      <c r="G811" t="s">
        <v>177</v>
      </c>
      <c r="I811" t="s">
        <v>69</v>
      </c>
      <c r="J811" t="s">
        <v>325</v>
      </c>
      <c r="K811" t="s">
        <v>316</v>
      </c>
      <c r="L811" t="s">
        <v>317</v>
      </c>
      <c r="M811" t="s">
        <v>270</v>
      </c>
    </row>
    <row r="812" spans="1:13" x14ac:dyDescent="0.2">
      <c r="A812" s="2" t="s">
        <v>328</v>
      </c>
      <c r="B812" t="s">
        <v>329</v>
      </c>
      <c r="C812">
        <v>1039240001</v>
      </c>
      <c r="D812">
        <v>700</v>
      </c>
      <c r="E812" t="s">
        <v>107</v>
      </c>
      <c r="F812">
        <v>467.2</v>
      </c>
      <c r="G812" t="s">
        <v>184</v>
      </c>
      <c r="I812" t="s">
        <v>73</v>
      </c>
      <c r="J812" t="s">
        <v>330</v>
      </c>
      <c r="K812" t="s">
        <v>316</v>
      </c>
      <c r="L812" t="s">
        <v>317</v>
      </c>
      <c r="M812" t="s">
        <v>270</v>
      </c>
    </row>
    <row r="813" spans="1:13" x14ac:dyDescent="0.2">
      <c r="A813" s="2" t="s">
        <v>328</v>
      </c>
      <c r="B813" t="s">
        <v>329</v>
      </c>
      <c r="C813">
        <v>1039240001</v>
      </c>
      <c r="D813">
        <v>700</v>
      </c>
      <c r="E813" t="s">
        <v>182</v>
      </c>
      <c r="F813">
        <v>458.13632000000001</v>
      </c>
      <c r="G813" t="s">
        <v>184</v>
      </c>
      <c r="I813" t="s">
        <v>73</v>
      </c>
      <c r="J813" t="s">
        <v>330</v>
      </c>
      <c r="K813" t="s">
        <v>316</v>
      </c>
      <c r="L813" t="s">
        <v>317</v>
      </c>
      <c r="M813" t="s">
        <v>270</v>
      </c>
    </row>
    <row r="814" spans="1:13" x14ac:dyDescent="0.2">
      <c r="A814" s="2" t="s">
        <v>328</v>
      </c>
      <c r="B814" t="s">
        <v>329</v>
      </c>
      <c r="C814">
        <v>1039240001</v>
      </c>
      <c r="D814">
        <v>700</v>
      </c>
      <c r="E814" t="s">
        <v>183</v>
      </c>
      <c r="F814">
        <v>2616.3200000000002</v>
      </c>
      <c r="G814" t="s">
        <v>184</v>
      </c>
      <c r="I814" t="s">
        <v>73</v>
      </c>
      <c r="J814" t="s">
        <v>330</v>
      </c>
      <c r="K814" t="s">
        <v>316</v>
      </c>
      <c r="L814" t="s">
        <v>317</v>
      </c>
      <c r="M814" t="s">
        <v>270</v>
      </c>
    </row>
    <row r="815" spans="1:13" x14ac:dyDescent="0.2">
      <c r="A815" s="2" t="s">
        <v>328</v>
      </c>
      <c r="B815" t="s">
        <v>329</v>
      </c>
      <c r="C815">
        <v>1039240001</v>
      </c>
      <c r="D815">
        <v>700</v>
      </c>
      <c r="E815" t="s">
        <v>185</v>
      </c>
      <c r="F815">
        <v>2565.563392</v>
      </c>
      <c r="G815" t="s">
        <v>184</v>
      </c>
      <c r="I815" t="s">
        <v>73</v>
      </c>
      <c r="J815" t="s">
        <v>330</v>
      </c>
      <c r="K815" t="s">
        <v>316</v>
      </c>
      <c r="L815" t="s">
        <v>317</v>
      </c>
      <c r="M815" t="s">
        <v>270</v>
      </c>
    </row>
    <row r="816" spans="1:13" x14ac:dyDescent="0.2">
      <c r="A816" s="2" t="s">
        <v>328</v>
      </c>
      <c r="B816" t="s">
        <v>329</v>
      </c>
      <c r="C816">
        <v>1039240001</v>
      </c>
      <c r="D816">
        <v>700</v>
      </c>
      <c r="E816" t="s">
        <v>186</v>
      </c>
      <c r="F816">
        <v>1868.8</v>
      </c>
      <c r="G816" t="s">
        <v>184</v>
      </c>
      <c r="I816" t="s">
        <v>73</v>
      </c>
      <c r="J816" t="s">
        <v>330</v>
      </c>
      <c r="K816" t="s">
        <v>316</v>
      </c>
      <c r="L816" t="s">
        <v>317</v>
      </c>
      <c r="M816" t="s">
        <v>270</v>
      </c>
    </row>
    <row r="817" spans="1:13" x14ac:dyDescent="0.2">
      <c r="A817" s="2" t="s">
        <v>328</v>
      </c>
      <c r="B817" t="s">
        <v>329</v>
      </c>
      <c r="C817">
        <v>1039240001</v>
      </c>
      <c r="D817">
        <v>700</v>
      </c>
      <c r="E817" t="s">
        <v>187</v>
      </c>
      <c r="F817">
        <v>1832.54528</v>
      </c>
      <c r="G817" t="s">
        <v>184</v>
      </c>
      <c r="I817" t="s">
        <v>73</v>
      </c>
      <c r="J817" t="s">
        <v>330</v>
      </c>
      <c r="K817" t="s">
        <v>316</v>
      </c>
      <c r="L817" t="s">
        <v>317</v>
      </c>
      <c r="M817" t="s">
        <v>270</v>
      </c>
    </row>
    <row r="818" spans="1:13" x14ac:dyDescent="0.2">
      <c r="A818" s="2" t="s">
        <v>328</v>
      </c>
      <c r="B818" t="s">
        <v>329</v>
      </c>
      <c r="C818">
        <v>1039240001</v>
      </c>
      <c r="D818">
        <v>700</v>
      </c>
      <c r="E818" t="s">
        <v>188</v>
      </c>
      <c r="F818">
        <v>7297.81</v>
      </c>
      <c r="G818" t="s">
        <v>184</v>
      </c>
      <c r="I818" t="s">
        <v>73</v>
      </c>
      <c r="J818" t="s">
        <v>330</v>
      </c>
      <c r="K818" t="s">
        <v>316</v>
      </c>
      <c r="L818" t="s">
        <v>317</v>
      </c>
      <c r="M818" t="s">
        <v>270</v>
      </c>
    </row>
    <row r="819" spans="1:13" x14ac:dyDescent="0.2">
      <c r="A819" s="2" t="s">
        <v>328</v>
      </c>
      <c r="B819" t="s">
        <v>329</v>
      </c>
      <c r="C819">
        <v>1039240001</v>
      </c>
      <c r="D819">
        <v>700</v>
      </c>
      <c r="E819" t="s">
        <v>189</v>
      </c>
      <c r="F819">
        <v>7156.2324859999999</v>
      </c>
      <c r="G819" t="s">
        <v>184</v>
      </c>
      <c r="I819" t="s">
        <v>73</v>
      </c>
      <c r="J819" t="s">
        <v>330</v>
      </c>
      <c r="K819" t="s">
        <v>316</v>
      </c>
      <c r="L819" t="s">
        <v>317</v>
      </c>
      <c r="M819" t="s">
        <v>270</v>
      </c>
    </row>
    <row r="820" spans="1:13" x14ac:dyDescent="0.2">
      <c r="A820" s="2" t="s">
        <v>328</v>
      </c>
      <c r="B820" t="s">
        <v>329</v>
      </c>
      <c r="C820">
        <v>1039240001</v>
      </c>
      <c r="D820">
        <v>700</v>
      </c>
      <c r="E820" t="s">
        <v>190</v>
      </c>
      <c r="F820">
        <v>3599.9949999999999</v>
      </c>
      <c r="G820" t="s">
        <v>184</v>
      </c>
      <c r="I820" t="s">
        <v>73</v>
      </c>
      <c r="J820" t="s">
        <v>330</v>
      </c>
      <c r="K820" t="s">
        <v>316</v>
      </c>
      <c r="L820" t="s">
        <v>317</v>
      </c>
      <c r="M820" t="s">
        <v>270</v>
      </c>
    </row>
    <row r="821" spans="1:13" x14ac:dyDescent="0.2">
      <c r="A821" s="2" t="s">
        <v>328</v>
      </c>
      <c r="B821" t="s">
        <v>329</v>
      </c>
      <c r="C821">
        <v>1039240001</v>
      </c>
      <c r="D821">
        <v>700</v>
      </c>
      <c r="E821" t="s">
        <v>191</v>
      </c>
      <c r="F821">
        <v>3530.1550969999998</v>
      </c>
      <c r="G821" t="s">
        <v>184</v>
      </c>
      <c r="I821" t="s">
        <v>73</v>
      </c>
      <c r="J821" t="s">
        <v>330</v>
      </c>
      <c r="K821" t="s">
        <v>316</v>
      </c>
      <c r="L821" t="s">
        <v>317</v>
      </c>
      <c r="M821" t="s">
        <v>270</v>
      </c>
    </row>
    <row r="822" spans="1:13" x14ac:dyDescent="0.2">
      <c r="A822" s="2" t="s">
        <v>328</v>
      </c>
      <c r="B822" t="s">
        <v>329</v>
      </c>
      <c r="C822">
        <v>1039240001</v>
      </c>
      <c r="D822">
        <v>700</v>
      </c>
      <c r="E822" t="s">
        <v>192</v>
      </c>
      <c r="F822">
        <v>2849.92</v>
      </c>
      <c r="G822" t="s">
        <v>184</v>
      </c>
      <c r="I822" t="s">
        <v>73</v>
      </c>
      <c r="J822" t="s">
        <v>330</v>
      </c>
      <c r="K822" t="s">
        <v>316</v>
      </c>
      <c r="L822" t="s">
        <v>317</v>
      </c>
      <c r="M822" t="s">
        <v>270</v>
      </c>
    </row>
    <row r="823" spans="1:13" x14ac:dyDescent="0.2">
      <c r="A823" s="2" t="s">
        <v>328</v>
      </c>
      <c r="B823" t="s">
        <v>329</v>
      </c>
      <c r="C823">
        <v>1039240001</v>
      </c>
      <c r="D823">
        <v>700</v>
      </c>
      <c r="E823" t="s">
        <v>193</v>
      </c>
      <c r="F823">
        <v>2794.6315519999998</v>
      </c>
      <c r="G823" t="s">
        <v>184</v>
      </c>
      <c r="I823" t="s">
        <v>73</v>
      </c>
      <c r="J823" t="s">
        <v>330</v>
      </c>
      <c r="K823" t="s">
        <v>316</v>
      </c>
      <c r="L823" t="s">
        <v>317</v>
      </c>
      <c r="M823" t="s">
        <v>270</v>
      </c>
    </row>
    <row r="824" spans="1:13" x14ac:dyDescent="0.2">
      <c r="A824" s="2" t="s">
        <v>328</v>
      </c>
      <c r="B824" t="s">
        <v>329</v>
      </c>
      <c r="C824">
        <v>1039240001</v>
      </c>
      <c r="D824">
        <v>700</v>
      </c>
      <c r="E824" t="s">
        <v>108</v>
      </c>
      <c r="F824">
        <v>4441.6722019635399</v>
      </c>
      <c r="G824" t="s">
        <v>184</v>
      </c>
      <c r="I824" t="s">
        <v>73</v>
      </c>
      <c r="J824" t="s">
        <v>330</v>
      </c>
      <c r="K824" t="s">
        <v>316</v>
      </c>
      <c r="L824" t="s">
        <v>317</v>
      </c>
      <c r="M824" t="s">
        <v>270</v>
      </c>
    </row>
    <row r="825" spans="1:13" x14ac:dyDescent="0.2">
      <c r="A825" s="2" t="s">
        <v>328</v>
      </c>
      <c r="B825" t="s">
        <v>329</v>
      </c>
      <c r="C825">
        <v>1039240001</v>
      </c>
      <c r="D825">
        <v>700</v>
      </c>
      <c r="E825" t="s">
        <v>194</v>
      </c>
      <c r="F825">
        <v>36.865000000000002</v>
      </c>
      <c r="G825" t="s">
        <v>184</v>
      </c>
      <c r="I825" t="s">
        <v>73</v>
      </c>
      <c r="J825" t="s">
        <v>330</v>
      </c>
      <c r="K825" t="s">
        <v>316</v>
      </c>
      <c r="L825" t="s">
        <v>317</v>
      </c>
      <c r="M825" t="s">
        <v>270</v>
      </c>
    </row>
    <row r="826" spans="1:13" x14ac:dyDescent="0.2">
      <c r="A826" s="2" t="s">
        <v>328</v>
      </c>
      <c r="B826" t="s">
        <v>329</v>
      </c>
      <c r="C826">
        <v>1039240001</v>
      </c>
      <c r="D826">
        <v>700</v>
      </c>
      <c r="E826" t="s">
        <v>195</v>
      </c>
      <c r="F826">
        <v>36.149819000000001</v>
      </c>
      <c r="G826" t="s">
        <v>184</v>
      </c>
      <c r="I826" t="s">
        <v>73</v>
      </c>
      <c r="J826" t="s">
        <v>330</v>
      </c>
      <c r="K826" t="s">
        <v>316</v>
      </c>
      <c r="L826" t="s">
        <v>317</v>
      </c>
      <c r="M826" t="s">
        <v>270</v>
      </c>
    </row>
    <row r="827" spans="1:13" x14ac:dyDescent="0.2">
      <c r="A827" s="2" t="s">
        <v>328</v>
      </c>
      <c r="B827" t="s">
        <v>329</v>
      </c>
      <c r="C827">
        <v>1039240001</v>
      </c>
      <c r="D827">
        <v>700</v>
      </c>
      <c r="E827" t="s">
        <v>196</v>
      </c>
      <c r="F827">
        <v>19620.575000000001</v>
      </c>
      <c r="G827" t="s">
        <v>184</v>
      </c>
      <c r="I827" t="s">
        <v>73</v>
      </c>
      <c r="J827" t="s">
        <v>330</v>
      </c>
      <c r="K827" t="s">
        <v>316</v>
      </c>
      <c r="L827" t="s">
        <v>317</v>
      </c>
      <c r="M827" t="s">
        <v>270</v>
      </c>
    </row>
    <row r="828" spans="1:13" x14ac:dyDescent="0.2">
      <c r="A828" s="2" t="s">
        <v>328</v>
      </c>
      <c r="B828" t="s">
        <v>329</v>
      </c>
      <c r="C828">
        <v>1039240001</v>
      </c>
      <c r="D828">
        <v>700</v>
      </c>
      <c r="E828" t="s">
        <v>197</v>
      </c>
      <c r="F828">
        <v>19239.935845</v>
      </c>
      <c r="G828" t="s">
        <v>184</v>
      </c>
      <c r="I828" t="s">
        <v>73</v>
      </c>
      <c r="J828" t="s">
        <v>330</v>
      </c>
      <c r="K828" t="s">
        <v>316</v>
      </c>
      <c r="L828" t="s">
        <v>317</v>
      </c>
      <c r="M828" t="s">
        <v>270</v>
      </c>
    </row>
    <row r="829" spans="1:13" x14ac:dyDescent="0.2">
      <c r="A829" s="2" t="s">
        <v>328</v>
      </c>
      <c r="B829" t="s">
        <v>329</v>
      </c>
      <c r="C829">
        <v>1039240001</v>
      </c>
      <c r="D829">
        <v>700</v>
      </c>
      <c r="E829" t="s">
        <v>198</v>
      </c>
      <c r="F829">
        <v>4355.5037612454398</v>
      </c>
      <c r="G829" t="s">
        <v>184</v>
      </c>
      <c r="I829" t="s">
        <v>73</v>
      </c>
      <c r="J829" t="s">
        <v>330</v>
      </c>
      <c r="K829" t="s">
        <v>316</v>
      </c>
      <c r="L829" t="s">
        <v>317</v>
      </c>
      <c r="M829" t="s">
        <v>270</v>
      </c>
    </row>
    <row r="830" spans="1:13" x14ac:dyDescent="0.2">
      <c r="A830" s="2" t="s">
        <v>328</v>
      </c>
      <c r="B830" t="s">
        <v>329</v>
      </c>
      <c r="C830">
        <v>1039240001</v>
      </c>
      <c r="D830">
        <v>700</v>
      </c>
      <c r="E830" t="s">
        <v>109</v>
      </c>
      <c r="F830">
        <v>2849.92</v>
      </c>
      <c r="G830" t="s">
        <v>184</v>
      </c>
      <c r="I830" t="s">
        <v>73</v>
      </c>
      <c r="J830" t="s">
        <v>330</v>
      </c>
      <c r="K830" t="s">
        <v>316</v>
      </c>
      <c r="L830" t="s">
        <v>317</v>
      </c>
      <c r="M830" t="s">
        <v>270</v>
      </c>
    </row>
    <row r="831" spans="1:13" x14ac:dyDescent="0.2">
      <c r="A831" s="2" t="s">
        <v>328</v>
      </c>
      <c r="B831" t="s">
        <v>329</v>
      </c>
      <c r="C831">
        <v>1039240001</v>
      </c>
      <c r="D831">
        <v>700</v>
      </c>
      <c r="E831" t="s">
        <v>199</v>
      </c>
      <c r="F831">
        <v>2794.6315519999998</v>
      </c>
      <c r="G831" t="s">
        <v>184</v>
      </c>
      <c r="I831" t="s">
        <v>73</v>
      </c>
      <c r="J831" t="s">
        <v>330</v>
      </c>
      <c r="K831" t="s">
        <v>316</v>
      </c>
      <c r="L831" t="s">
        <v>317</v>
      </c>
      <c r="M831" t="s">
        <v>270</v>
      </c>
    </row>
    <row r="832" spans="1:13" x14ac:dyDescent="0.2">
      <c r="A832" s="2" t="s">
        <v>328</v>
      </c>
      <c r="B832" t="s">
        <v>329</v>
      </c>
      <c r="C832">
        <v>1039240001</v>
      </c>
      <c r="D832">
        <v>700</v>
      </c>
      <c r="E832" t="s">
        <v>8</v>
      </c>
      <c r="F832">
        <v>82.49</v>
      </c>
      <c r="G832" t="s">
        <v>184</v>
      </c>
      <c r="I832" t="s">
        <v>73</v>
      </c>
      <c r="J832" t="s">
        <v>330</v>
      </c>
      <c r="K832" t="s">
        <v>316</v>
      </c>
      <c r="L832" t="s">
        <v>317</v>
      </c>
      <c r="M832" t="s">
        <v>270</v>
      </c>
    </row>
    <row r="833" spans="1:13" x14ac:dyDescent="0.2">
      <c r="A833" s="2" t="s">
        <v>328</v>
      </c>
      <c r="B833" t="s">
        <v>329</v>
      </c>
      <c r="C833">
        <v>1039240001</v>
      </c>
      <c r="D833">
        <v>700</v>
      </c>
      <c r="E833" t="s">
        <v>200</v>
      </c>
      <c r="F833">
        <v>80.889694000000006</v>
      </c>
      <c r="G833" t="s">
        <v>184</v>
      </c>
      <c r="I833" t="s">
        <v>73</v>
      </c>
      <c r="J833" t="s">
        <v>330</v>
      </c>
      <c r="K833" t="s">
        <v>316</v>
      </c>
      <c r="L833" t="s">
        <v>317</v>
      </c>
      <c r="M833" t="s">
        <v>270</v>
      </c>
    </row>
    <row r="834" spans="1:13" x14ac:dyDescent="0.2">
      <c r="A834" s="2" t="s">
        <v>328</v>
      </c>
      <c r="B834" t="s">
        <v>329</v>
      </c>
      <c r="C834">
        <v>1039240001</v>
      </c>
      <c r="D834">
        <v>700</v>
      </c>
      <c r="E834" t="s">
        <v>201</v>
      </c>
      <c r="F834">
        <v>93440</v>
      </c>
      <c r="G834" t="s">
        <v>184</v>
      </c>
      <c r="I834" t="s">
        <v>73</v>
      </c>
      <c r="J834" t="s">
        <v>330</v>
      </c>
      <c r="K834" t="s">
        <v>316</v>
      </c>
      <c r="L834" t="s">
        <v>317</v>
      </c>
      <c r="M834" t="s">
        <v>270</v>
      </c>
    </row>
    <row r="835" spans="1:13" x14ac:dyDescent="0.2">
      <c r="A835" s="2" t="s">
        <v>328</v>
      </c>
      <c r="B835" t="s">
        <v>329</v>
      </c>
      <c r="C835">
        <v>1039240001</v>
      </c>
      <c r="D835">
        <v>700</v>
      </c>
      <c r="E835" t="s">
        <v>202</v>
      </c>
      <c r="F835">
        <v>91627.263999999996</v>
      </c>
      <c r="G835" t="s">
        <v>184</v>
      </c>
      <c r="I835" t="s">
        <v>73</v>
      </c>
      <c r="J835" t="s">
        <v>330</v>
      </c>
      <c r="K835" t="s">
        <v>316</v>
      </c>
      <c r="L835" t="s">
        <v>317</v>
      </c>
      <c r="M835" t="s">
        <v>270</v>
      </c>
    </row>
    <row r="836" spans="1:13" x14ac:dyDescent="0.2">
      <c r="A836" s="2" t="s">
        <v>331</v>
      </c>
      <c r="B836" t="s">
        <v>332</v>
      </c>
      <c r="C836">
        <v>1039258001</v>
      </c>
      <c r="D836">
        <v>200</v>
      </c>
      <c r="E836" t="s">
        <v>107</v>
      </c>
      <c r="F836">
        <v>178.12</v>
      </c>
      <c r="G836" t="s">
        <v>184</v>
      </c>
      <c r="I836" t="s">
        <v>72</v>
      </c>
      <c r="J836" t="s">
        <v>333</v>
      </c>
      <c r="K836" t="s">
        <v>334</v>
      </c>
      <c r="L836" t="s">
        <v>335</v>
      </c>
      <c r="M836" t="s">
        <v>270</v>
      </c>
    </row>
    <row r="837" spans="1:13" x14ac:dyDescent="0.2">
      <c r="A837" s="2" t="s">
        <v>331</v>
      </c>
      <c r="B837" t="s">
        <v>332</v>
      </c>
      <c r="C837">
        <v>1039258001</v>
      </c>
      <c r="D837">
        <v>200</v>
      </c>
      <c r="E837" t="s">
        <v>182</v>
      </c>
      <c r="F837">
        <v>174.66447199999999</v>
      </c>
      <c r="G837" t="s">
        <v>184</v>
      </c>
      <c r="I837" t="s">
        <v>72</v>
      </c>
      <c r="J837" t="s">
        <v>333</v>
      </c>
      <c r="K837" t="s">
        <v>334</v>
      </c>
      <c r="L837" t="s">
        <v>335</v>
      </c>
      <c r="M837" t="s">
        <v>270</v>
      </c>
    </row>
    <row r="838" spans="1:13" x14ac:dyDescent="0.2">
      <c r="A838" s="2" t="s">
        <v>331</v>
      </c>
      <c r="B838" t="s">
        <v>332</v>
      </c>
      <c r="C838">
        <v>1039258001</v>
      </c>
      <c r="D838">
        <v>200</v>
      </c>
      <c r="E838" t="s">
        <v>183</v>
      </c>
      <c r="F838">
        <v>1781.2</v>
      </c>
      <c r="G838" t="s">
        <v>184</v>
      </c>
      <c r="I838" t="s">
        <v>72</v>
      </c>
      <c r="J838" t="s">
        <v>333</v>
      </c>
      <c r="K838" t="s">
        <v>334</v>
      </c>
      <c r="L838" t="s">
        <v>335</v>
      </c>
      <c r="M838" t="s">
        <v>270</v>
      </c>
    </row>
    <row r="839" spans="1:13" x14ac:dyDescent="0.2">
      <c r="A839" s="2" t="s">
        <v>331</v>
      </c>
      <c r="B839" t="s">
        <v>332</v>
      </c>
      <c r="C839">
        <v>1039258001</v>
      </c>
      <c r="D839">
        <v>200</v>
      </c>
      <c r="E839" t="s">
        <v>185</v>
      </c>
      <c r="F839">
        <v>1746.64472</v>
      </c>
      <c r="G839" t="s">
        <v>184</v>
      </c>
      <c r="I839" t="s">
        <v>72</v>
      </c>
      <c r="J839" t="s">
        <v>333</v>
      </c>
      <c r="K839" t="s">
        <v>334</v>
      </c>
      <c r="L839" t="s">
        <v>335</v>
      </c>
      <c r="M839" t="s">
        <v>270</v>
      </c>
    </row>
    <row r="840" spans="1:13" x14ac:dyDescent="0.2">
      <c r="A840" s="2" t="s">
        <v>331</v>
      </c>
      <c r="B840" t="s">
        <v>332</v>
      </c>
      <c r="C840">
        <v>1039258001</v>
      </c>
      <c r="D840">
        <v>200</v>
      </c>
      <c r="E840" t="s">
        <v>186</v>
      </c>
      <c r="F840">
        <v>97.82</v>
      </c>
      <c r="G840" t="s">
        <v>184</v>
      </c>
      <c r="I840" t="s">
        <v>72</v>
      </c>
      <c r="J840" t="s">
        <v>333</v>
      </c>
      <c r="K840" t="s">
        <v>334</v>
      </c>
      <c r="L840" t="s">
        <v>335</v>
      </c>
      <c r="M840" t="s">
        <v>270</v>
      </c>
    </row>
    <row r="841" spans="1:13" x14ac:dyDescent="0.2">
      <c r="A841" s="2" t="s">
        <v>331</v>
      </c>
      <c r="B841" t="s">
        <v>332</v>
      </c>
      <c r="C841">
        <v>1039258001</v>
      </c>
      <c r="D841">
        <v>200</v>
      </c>
      <c r="E841" t="s">
        <v>187</v>
      </c>
      <c r="F841">
        <v>95.922291999999999</v>
      </c>
      <c r="G841" t="s">
        <v>184</v>
      </c>
      <c r="I841" t="s">
        <v>72</v>
      </c>
      <c r="J841" t="s">
        <v>333</v>
      </c>
      <c r="K841" t="s">
        <v>334</v>
      </c>
      <c r="L841" t="s">
        <v>335</v>
      </c>
      <c r="M841" t="s">
        <v>270</v>
      </c>
    </row>
    <row r="842" spans="1:13" x14ac:dyDescent="0.2">
      <c r="A842" s="2" t="s">
        <v>331</v>
      </c>
      <c r="B842" t="s">
        <v>332</v>
      </c>
      <c r="C842">
        <v>1039258001</v>
      </c>
      <c r="D842">
        <v>200</v>
      </c>
      <c r="E842" t="s">
        <v>188</v>
      </c>
      <c r="F842">
        <v>412.815</v>
      </c>
      <c r="G842" t="s">
        <v>184</v>
      </c>
      <c r="I842" t="s">
        <v>72</v>
      </c>
      <c r="J842" t="s">
        <v>333</v>
      </c>
      <c r="K842" t="s">
        <v>334</v>
      </c>
      <c r="L842" t="s">
        <v>335</v>
      </c>
      <c r="M842" t="s">
        <v>270</v>
      </c>
    </row>
    <row r="843" spans="1:13" x14ac:dyDescent="0.2">
      <c r="A843" s="2" t="s">
        <v>331</v>
      </c>
      <c r="B843" t="s">
        <v>332</v>
      </c>
      <c r="C843">
        <v>1039258001</v>
      </c>
      <c r="D843">
        <v>200</v>
      </c>
      <c r="E843" t="s">
        <v>189</v>
      </c>
      <c r="F843">
        <v>404.80638900000002</v>
      </c>
      <c r="G843" t="s">
        <v>184</v>
      </c>
      <c r="I843" t="s">
        <v>72</v>
      </c>
      <c r="J843" t="s">
        <v>333</v>
      </c>
      <c r="K843" t="s">
        <v>334</v>
      </c>
      <c r="L843" t="s">
        <v>335</v>
      </c>
      <c r="M843" t="s">
        <v>270</v>
      </c>
    </row>
    <row r="844" spans="1:13" x14ac:dyDescent="0.2">
      <c r="A844" s="2" t="s">
        <v>331</v>
      </c>
      <c r="B844" t="s">
        <v>332</v>
      </c>
      <c r="C844">
        <v>1039258001</v>
      </c>
      <c r="D844">
        <v>200</v>
      </c>
      <c r="E844" t="s">
        <v>190</v>
      </c>
      <c r="F844">
        <v>467.565</v>
      </c>
      <c r="G844" t="s">
        <v>184</v>
      </c>
      <c r="I844" t="s">
        <v>72</v>
      </c>
      <c r="J844" t="s">
        <v>333</v>
      </c>
      <c r="K844" t="s">
        <v>334</v>
      </c>
      <c r="L844" t="s">
        <v>335</v>
      </c>
      <c r="M844" t="s">
        <v>270</v>
      </c>
    </row>
    <row r="845" spans="1:13" x14ac:dyDescent="0.2">
      <c r="A845" s="2" t="s">
        <v>331</v>
      </c>
      <c r="B845" t="s">
        <v>332</v>
      </c>
      <c r="C845">
        <v>1039258001</v>
      </c>
      <c r="D845">
        <v>200</v>
      </c>
      <c r="E845" t="s">
        <v>191</v>
      </c>
      <c r="F845">
        <v>458.49423899999999</v>
      </c>
      <c r="G845" t="s">
        <v>184</v>
      </c>
      <c r="I845" t="s">
        <v>72</v>
      </c>
      <c r="J845" t="s">
        <v>333</v>
      </c>
      <c r="K845" t="s">
        <v>334</v>
      </c>
      <c r="L845" t="s">
        <v>335</v>
      </c>
      <c r="M845" t="s">
        <v>270</v>
      </c>
    </row>
    <row r="846" spans="1:13" x14ac:dyDescent="0.2">
      <c r="A846" s="2" t="s">
        <v>331</v>
      </c>
      <c r="B846" t="s">
        <v>332</v>
      </c>
      <c r="C846">
        <v>1039258001</v>
      </c>
      <c r="D846">
        <v>200</v>
      </c>
      <c r="E846" t="s">
        <v>192</v>
      </c>
      <c r="F846">
        <v>412.08499999999998</v>
      </c>
      <c r="G846" t="s">
        <v>184</v>
      </c>
      <c r="I846" t="s">
        <v>72</v>
      </c>
      <c r="J846" t="s">
        <v>333</v>
      </c>
      <c r="K846" t="s">
        <v>334</v>
      </c>
      <c r="L846" t="s">
        <v>335</v>
      </c>
      <c r="M846" t="s">
        <v>270</v>
      </c>
    </row>
    <row r="847" spans="1:13" x14ac:dyDescent="0.2">
      <c r="A847" s="2" t="s">
        <v>331</v>
      </c>
      <c r="B847" t="s">
        <v>332</v>
      </c>
      <c r="C847">
        <v>1039258001</v>
      </c>
      <c r="D847">
        <v>200</v>
      </c>
      <c r="E847" t="s">
        <v>193</v>
      </c>
      <c r="F847">
        <v>404.090551</v>
      </c>
      <c r="G847" t="s">
        <v>184</v>
      </c>
      <c r="I847" t="s">
        <v>72</v>
      </c>
      <c r="J847" t="s">
        <v>333</v>
      </c>
      <c r="K847" t="s">
        <v>334</v>
      </c>
      <c r="L847" t="s">
        <v>335</v>
      </c>
      <c r="M847" t="s">
        <v>270</v>
      </c>
    </row>
    <row r="848" spans="1:13" x14ac:dyDescent="0.2">
      <c r="A848" s="2" t="s">
        <v>331</v>
      </c>
      <c r="B848" t="s">
        <v>332</v>
      </c>
      <c r="C848">
        <v>1039258001</v>
      </c>
      <c r="D848">
        <v>200</v>
      </c>
      <c r="E848" t="s">
        <v>108</v>
      </c>
      <c r="F848">
        <v>0.888695652173913</v>
      </c>
      <c r="G848" t="s">
        <v>184</v>
      </c>
      <c r="I848" t="s">
        <v>72</v>
      </c>
      <c r="J848" t="s">
        <v>333</v>
      </c>
      <c r="K848" t="s">
        <v>334</v>
      </c>
      <c r="L848" t="s">
        <v>335</v>
      </c>
      <c r="M848" t="s">
        <v>270</v>
      </c>
    </row>
    <row r="849" spans="1:13" x14ac:dyDescent="0.2">
      <c r="A849" s="2" t="s">
        <v>331</v>
      </c>
      <c r="B849" t="s">
        <v>332</v>
      </c>
      <c r="C849">
        <v>1039258001</v>
      </c>
      <c r="D849">
        <v>200</v>
      </c>
      <c r="E849" t="s">
        <v>194</v>
      </c>
      <c r="F849">
        <v>2.92</v>
      </c>
      <c r="G849" t="s">
        <v>184</v>
      </c>
      <c r="I849" t="s">
        <v>72</v>
      </c>
      <c r="J849" t="s">
        <v>333</v>
      </c>
      <c r="K849" t="s">
        <v>334</v>
      </c>
      <c r="L849" t="s">
        <v>335</v>
      </c>
      <c r="M849" t="s">
        <v>270</v>
      </c>
    </row>
    <row r="850" spans="1:13" x14ac:dyDescent="0.2">
      <c r="A850" s="2" t="s">
        <v>331</v>
      </c>
      <c r="B850" t="s">
        <v>332</v>
      </c>
      <c r="C850">
        <v>1039258001</v>
      </c>
      <c r="D850">
        <v>200</v>
      </c>
      <c r="E850" t="s">
        <v>195</v>
      </c>
      <c r="F850">
        <v>2.8633519999999999</v>
      </c>
      <c r="G850" t="s">
        <v>184</v>
      </c>
      <c r="I850" t="s">
        <v>72</v>
      </c>
      <c r="J850" t="s">
        <v>333</v>
      </c>
      <c r="K850" t="s">
        <v>334</v>
      </c>
      <c r="L850" t="s">
        <v>335</v>
      </c>
      <c r="M850" t="s">
        <v>270</v>
      </c>
    </row>
    <row r="851" spans="1:13" x14ac:dyDescent="0.2">
      <c r="A851" s="2" t="s">
        <v>331</v>
      </c>
      <c r="B851" t="s">
        <v>332</v>
      </c>
      <c r="C851">
        <v>1039258001</v>
      </c>
      <c r="D851">
        <v>200</v>
      </c>
      <c r="E851" t="s">
        <v>196</v>
      </c>
      <c r="F851">
        <v>102.93</v>
      </c>
      <c r="G851" t="s">
        <v>177</v>
      </c>
      <c r="I851" t="s">
        <v>72</v>
      </c>
      <c r="J851" t="s">
        <v>333</v>
      </c>
      <c r="K851" t="s">
        <v>334</v>
      </c>
      <c r="L851" t="s">
        <v>335</v>
      </c>
      <c r="M851" t="s">
        <v>270</v>
      </c>
    </row>
    <row r="852" spans="1:13" x14ac:dyDescent="0.2">
      <c r="A852" s="2" t="s">
        <v>331</v>
      </c>
      <c r="B852" t="s">
        <v>332</v>
      </c>
      <c r="C852">
        <v>1039258001</v>
      </c>
      <c r="D852">
        <v>200</v>
      </c>
      <c r="E852" t="s">
        <v>197</v>
      </c>
      <c r="F852">
        <v>100.93315800000001</v>
      </c>
      <c r="G852" t="s">
        <v>177</v>
      </c>
      <c r="I852" t="s">
        <v>72</v>
      </c>
      <c r="J852" t="s">
        <v>333</v>
      </c>
      <c r="K852" t="s">
        <v>334</v>
      </c>
      <c r="L852" t="s">
        <v>335</v>
      </c>
      <c r="M852" t="s">
        <v>270</v>
      </c>
    </row>
    <row r="853" spans="1:13" x14ac:dyDescent="0.2">
      <c r="A853" s="2" t="s">
        <v>331</v>
      </c>
      <c r="B853" t="s">
        <v>332</v>
      </c>
      <c r="C853">
        <v>1039258001</v>
      </c>
      <c r="D853">
        <v>200</v>
      </c>
      <c r="E853" t="s">
        <v>198</v>
      </c>
      <c r="F853">
        <v>0.87145495652173899</v>
      </c>
      <c r="G853" t="s">
        <v>184</v>
      </c>
      <c r="I853" t="s">
        <v>72</v>
      </c>
      <c r="J853" t="s">
        <v>333</v>
      </c>
      <c r="K853" t="s">
        <v>334</v>
      </c>
      <c r="L853" t="s">
        <v>335</v>
      </c>
      <c r="M853" t="s">
        <v>270</v>
      </c>
    </row>
    <row r="854" spans="1:13" x14ac:dyDescent="0.2">
      <c r="A854" s="2" t="s">
        <v>331</v>
      </c>
      <c r="B854" t="s">
        <v>332</v>
      </c>
      <c r="C854">
        <v>1039258001</v>
      </c>
      <c r="D854">
        <v>200</v>
      </c>
      <c r="E854" t="s">
        <v>109</v>
      </c>
      <c r="F854">
        <v>412.08499999999998</v>
      </c>
      <c r="G854" t="s">
        <v>184</v>
      </c>
      <c r="I854" t="s">
        <v>72</v>
      </c>
      <c r="J854" t="s">
        <v>333</v>
      </c>
      <c r="K854" t="s">
        <v>334</v>
      </c>
      <c r="L854" t="s">
        <v>335</v>
      </c>
      <c r="M854" t="s">
        <v>270</v>
      </c>
    </row>
    <row r="855" spans="1:13" x14ac:dyDescent="0.2">
      <c r="A855" s="2" t="s">
        <v>331</v>
      </c>
      <c r="B855" t="s">
        <v>332</v>
      </c>
      <c r="C855">
        <v>1039258001</v>
      </c>
      <c r="D855">
        <v>200</v>
      </c>
      <c r="E855" t="s">
        <v>199</v>
      </c>
      <c r="F855">
        <v>404.090551</v>
      </c>
      <c r="G855" t="s">
        <v>184</v>
      </c>
      <c r="I855" t="s">
        <v>72</v>
      </c>
      <c r="J855" t="s">
        <v>333</v>
      </c>
      <c r="K855" t="s">
        <v>334</v>
      </c>
      <c r="L855" t="s">
        <v>335</v>
      </c>
      <c r="M855" t="s">
        <v>270</v>
      </c>
    </row>
    <row r="856" spans="1:13" x14ac:dyDescent="0.2">
      <c r="A856" s="2" t="s">
        <v>331</v>
      </c>
      <c r="B856" t="s">
        <v>332</v>
      </c>
      <c r="C856">
        <v>1039258001</v>
      </c>
      <c r="D856">
        <v>200</v>
      </c>
      <c r="E856" t="s">
        <v>8</v>
      </c>
      <c r="F856">
        <v>48.91</v>
      </c>
      <c r="G856" t="s">
        <v>184</v>
      </c>
      <c r="I856" t="s">
        <v>72</v>
      </c>
      <c r="J856" t="s">
        <v>333</v>
      </c>
      <c r="K856" t="s">
        <v>334</v>
      </c>
      <c r="L856" t="s">
        <v>335</v>
      </c>
      <c r="M856" t="s">
        <v>270</v>
      </c>
    </row>
    <row r="857" spans="1:13" x14ac:dyDescent="0.2">
      <c r="A857" s="2" t="s">
        <v>331</v>
      </c>
      <c r="B857" t="s">
        <v>332</v>
      </c>
      <c r="C857">
        <v>1039258001</v>
      </c>
      <c r="D857">
        <v>200</v>
      </c>
      <c r="E857" t="s">
        <v>200</v>
      </c>
      <c r="F857">
        <v>47.961145999999999</v>
      </c>
      <c r="G857" t="s">
        <v>184</v>
      </c>
      <c r="I857" t="s">
        <v>72</v>
      </c>
      <c r="J857" t="s">
        <v>333</v>
      </c>
      <c r="K857" t="s">
        <v>334</v>
      </c>
      <c r="L857" t="s">
        <v>335</v>
      </c>
      <c r="M857" t="s">
        <v>270</v>
      </c>
    </row>
    <row r="858" spans="1:13" x14ac:dyDescent="0.2">
      <c r="A858" s="2" t="s">
        <v>331</v>
      </c>
      <c r="B858" t="s">
        <v>332</v>
      </c>
      <c r="C858">
        <v>1039258001</v>
      </c>
      <c r="D858">
        <v>200</v>
      </c>
      <c r="E858" t="s">
        <v>201</v>
      </c>
      <c r="F858">
        <v>22265</v>
      </c>
      <c r="G858" t="s">
        <v>184</v>
      </c>
      <c r="I858" t="s">
        <v>72</v>
      </c>
      <c r="J858" t="s">
        <v>333</v>
      </c>
      <c r="K858" t="s">
        <v>334</v>
      </c>
      <c r="L858" t="s">
        <v>335</v>
      </c>
      <c r="M858" t="s">
        <v>270</v>
      </c>
    </row>
    <row r="859" spans="1:13" x14ac:dyDescent="0.2">
      <c r="A859" s="2" t="s">
        <v>331</v>
      </c>
      <c r="B859" t="s">
        <v>332</v>
      </c>
      <c r="C859">
        <v>1039258001</v>
      </c>
      <c r="D859">
        <v>200</v>
      </c>
      <c r="E859" t="s">
        <v>202</v>
      </c>
      <c r="F859">
        <v>21833.059000000001</v>
      </c>
      <c r="G859" t="s">
        <v>184</v>
      </c>
      <c r="I859" t="s">
        <v>72</v>
      </c>
      <c r="J859" t="s">
        <v>333</v>
      </c>
      <c r="K859" t="s">
        <v>334</v>
      </c>
      <c r="L859" t="s">
        <v>335</v>
      </c>
      <c r="M859" t="s">
        <v>270</v>
      </c>
    </row>
    <row r="860" spans="1:13" x14ac:dyDescent="0.2">
      <c r="A860" s="2" t="s">
        <v>336</v>
      </c>
      <c r="B860" t="s">
        <v>337</v>
      </c>
      <c r="C860">
        <v>1039307001</v>
      </c>
      <c r="D860">
        <v>1700</v>
      </c>
      <c r="E860" t="s">
        <v>107</v>
      </c>
      <c r="F860">
        <v>69.715000000000003</v>
      </c>
      <c r="G860" t="s">
        <v>184</v>
      </c>
      <c r="I860" t="s">
        <v>28</v>
      </c>
      <c r="J860" t="s">
        <v>315</v>
      </c>
      <c r="K860" t="s">
        <v>316</v>
      </c>
      <c r="L860" t="s">
        <v>317</v>
      </c>
      <c r="M860" t="s">
        <v>270</v>
      </c>
    </row>
    <row r="861" spans="1:13" x14ac:dyDescent="0.2">
      <c r="A861" s="2" t="s">
        <v>336</v>
      </c>
      <c r="B861" t="s">
        <v>337</v>
      </c>
      <c r="C861">
        <v>1039307001</v>
      </c>
      <c r="D861">
        <v>1700</v>
      </c>
      <c r="E861" t="s">
        <v>182</v>
      </c>
      <c r="F861">
        <v>68.362528999999995</v>
      </c>
      <c r="G861" t="s">
        <v>184</v>
      </c>
      <c r="I861" t="s">
        <v>28</v>
      </c>
      <c r="J861" t="s">
        <v>315</v>
      </c>
      <c r="K861" t="s">
        <v>316</v>
      </c>
      <c r="L861" t="s">
        <v>317</v>
      </c>
      <c r="M861" t="s">
        <v>270</v>
      </c>
    </row>
    <row r="862" spans="1:13" x14ac:dyDescent="0.2">
      <c r="A862" s="2" t="s">
        <v>336</v>
      </c>
      <c r="B862" t="s">
        <v>337</v>
      </c>
      <c r="C862">
        <v>1039307001</v>
      </c>
      <c r="D862">
        <v>1700</v>
      </c>
      <c r="E862" t="s">
        <v>183</v>
      </c>
      <c r="F862">
        <v>538.01</v>
      </c>
      <c r="G862" t="s">
        <v>184</v>
      </c>
      <c r="I862" t="s">
        <v>28</v>
      </c>
      <c r="J862" t="s">
        <v>315</v>
      </c>
      <c r="K862" t="s">
        <v>316</v>
      </c>
      <c r="L862" t="s">
        <v>317</v>
      </c>
      <c r="M862" t="s">
        <v>270</v>
      </c>
    </row>
    <row r="863" spans="1:13" x14ac:dyDescent="0.2">
      <c r="A863" s="2" t="s">
        <v>336</v>
      </c>
      <c r="B863" t="s">
        <v>337</v>
      </c>
      <c r="C863">
        <v>1039307001</v>
      </c>
      <c r="D863">
        <v>1700</v>
      </c>
      <c r="E863" t="s">
        <v>185</v>
      </c>
      <c r="F863">
        <v>527.57260599999995</v>
      </c>
      <c r="G863" t="s">
        <v>184</v>
      </c>
      <c r="I863" t="s">
        <v>28</v>
      </c>
      <c r="J863" t="s">
        <v>315</v>
      </c>
      <c r="K863" t="s">
        <v>316</v>
      </c>
      <c r="L863" t="s">
        <v>317</v>
      </c>
      <c r="M863" t="s">
        <v>270</v>
      </c>
    </row>
    <row r="864" spans="1:13" x14ac:dyDescent="0.2">
      <c r="A864" s="2" t="s">
        <v>336</v>
      </c>
      <c r="B864" t="s">
        <v>337</v>
      </c>
      <c r="C864">
        <v>1039307001</v>
      </c>
      <c r="D864">
        <v>1700</v>
      </c>
      <c r="E864" t="s">
        <v>186</v>
      </c>
      <c r="F864">
        <v>92.71</v>
      </c>
      <c r="G864" t="s">
        <v>184</v>
      </c>
      <c r="I864" t="s">
        <v>28</v>
      </c>
      <c r="J864" t="s">
        <v>315</v>
      </c>
      <c r="K864" t="s">
        <v>316</v>
      </c>
      <c r="L864" t="s">
        <v>317</v>
      </c>
      <c r="M864" t="s">
        <v>270</v>
      </c>
    </row>
    <row r="865" spans="1:13" x14ac:dyDescent="0.2">
      <c r="A865" s="2" t="s">
        <v>336</v>
      </c>
      <c r="B865" t="s">
        <v>337</v>
      </c>
      <c r="C865">
        <v>1039307001</v>
      </c>
      <c r="D865">
        <v>1700</v>
      </c>
      <c r="E865" t="s">
        <v>187</v>
      </c>
      <c r="F865">
        <v>90.911426000000006</v>
      </c>
      <c r="G865" t="s">
        <v>184</v>
      </c>
      <c r="I865" t="s">
        <v>28</v>
      </c>
      <c r="J865" t="s">
        <v>315</v>
      </c>
      <c r="K865" t="s">
        <v>316</v>
      </c>
      <c r="L865" t="s">
        <v>317</v>
      </c>
      <c r="M865" t="s">
        <v>270</v>
      </c>
    </row>
    <row r="866" spans="1:13" x14ac:dyDescent="0.2">
      <c r="A866" s="2" t="s">
        <v>336</v>
      </c>
      <c r="B866" t="s">
        <v>337</v>
      </c>
      <c r="C866">
        <v>1039307001</v>
      </c>
      <c r="D866">
        <v>1700</v>
      </c>
      <c r="E866" t="s">
        <v>188</v>
      </c>
      <c r="F866">
        <v>534.36</v>
      </c>
      <c r="G866" t="s">
        <v>184</v>
      </c>
      <c r="I866" t="s">
        <v>28</v>
      </c>
      <c r="J866" t="s">
        <v>315</v>
      </c>
      <c r="K866" t="s">
        <v>316</v>
      </c>
      <c r="L866" t="s">
        <v>317</v>
      </c>
      <c r="M866" t="s">
        <v>270</v>
      </c>
    </row>
    <row r="867" spans="1:13" x14ac:dyDescent="0.2">
      <c r="A867" s="2" t="s">
        <v>336</v>
      </c>
      <c r="B867" t="s">
        <v>337</v>
      </c>
      <c r="C867">
        <v>1039307001</v>
      </c>
      <c r="D867">
        <v>1700</v>
      </c>
      <c r="E867" t="s">
        <v>189</v>
      </c>
      <c r="F867">
        <v>523.99341600000002</v>
      </c>
      <c r="G867" t="s">
        <v>184</v>
      </c>
      <c r="I867" t="s">
        <v>28</v>
      </c>
      <c r="J867" t="s">
        <v>315</v>
      </c>
      <c r="K867" t="s">
        <v>316</v>
      </c>
      <c r="L867" t="s">
        <v>317</v>
      </c>
      <c r="M867" t="s">
        <v>270</v>
      </c>
    </row>
    <row r="868" spans="1:13" x14ac:dyDescent="0.2">
      <c r="A868" s="2" t="s">
        <v>336</v>
      </c>
      <c r="B868" t="s">
        <v>337</v>
      </c>
      <c r="C868">
        <v>1039307001</v>
      </c>
      <c r="D868">
        <v>1700</v>
      </c>
      <c r="E868" t="s">
        <v>192</v>
      </c>
      <c r="F868">
        <v>33.945</v>
      </c>
      <c r="G868" t="s">
        <v>184</v>
      </c>
      <c r="I868" t="s">
        <v>28</v>
      </c>
      <c r="J868" t="s">
        <v>315</v>
      </c>
      <c r="K868" t="s">
        <v>316</v>
      </c>
      <c r="L868" t="s">
        <v>317</v>
      </c>
      <c r="M868" t="s">
        <v>270</v>
      </c>
    </row>
    <row r="869" spans="1:13" x14ac:dyDescent="0.2">
      <c r="A869" s="2" t="s">
        <v>336</v>
      </c>
      <c r="B869" t="s">
        <v>337</v>
      </c>
      <c r="C869">
        <v>1039307001</v>
      </c>
      <c r="D869">
        <v>1700</v>
      </c>
      <c r="E869" t="s">
        <v>193</v>
      </c>
      <c r="F869">
        <v>33.286467000000002</v>
      </c>
      <c r="G869" t="s">
        <v>184</v>
      </c>
      <c r="I869" t="s">
        <v>28</v>
      </c>
      <c r="J869" t="s">
        <v>315</v>
      </c>
      <c r="K869" t="s">
        <v>316</v>
      </c>
      <c r="L869" t="s">
        <v>317</v>
      </c>
      <c r="M869" t="s">
        <v>270</v>
      </c>
    </row>
    <row r="870" spans="1:13" x14ac:dyDescent="0.2">
      <c r="A870" s="2" t="s">
        <v>336</v>
      </c>
      <c r="B870" t="s">
        <v>337</v>
      </c>
      <c r="C870">
        <v>1039307001</v>
      </c>
      <c r="D870">
        <v>1700</v>
      </c>
      <c r="E870" t="s">
        <v>108</v>
      </c>
      <c r="F870">
        <v>498.11749649368898</v>
      </c>
      <c r="G870" t="s">
        <v>184</v>
      </c>
      <c r="I870" t="s">
        <v>28</v>
      </c>
      <c r="J870" t="s">
        <v>315</v>
      </c>
      <c r="K870" t="s">
        <v>316</v>
      </c>
      <c r="L870" t="s">
        <v>317</v>
      </c>
      <c r="M870" t="s">
        <v>270</v>
      </c>
    </row>
    <row r="871" spans="1:13" x14ac:dyDescent="0.2">
      <c r="A871" s="2" t="s">
        <v>336</v>
      </c>
      <c r="B871" t="s">
        <v>337</v>
      </c>
      <c r="C871">
        <v>1039307001</v>
      </c>
      <c r="D871">
        <v>1700</v>
      </c>
      <c r="E871" t="s">
        <v>194</v>
      </c>
      <c r="F871">
        <v>9.125</v>
      </c>
      <c r="G871" t="s">
        <v>184</v>
      </c>
      <c r="I871" t="s">
        <v>28</v>
      </c>
      <c r="J871" t="s">
        <v>315</v>
      </c>
      <c r="K871" t="s">
        <v>316</v>
      </c>
      <c r="L871" t="s">
        <v>317</v>
      </c>
      <c r="M871" t="s">
        <v>270</v>
      </c>
    </row>
    <row r="872" spans="1:13" x14ac:dyDescent="0.2">
      <c r="A872" s="2" t="s">
        <v>336</v>
      </c>
      <c r="B872" t="s">
        <v>337</v>
      </c>
      <c r="C872">
        <v>1039307001</v>
      </c>
      <c r="D872">
        <v>1700</v>
      </c>
      <c r="E872" t="s">
        <v>195</v>
      </c>
      <c r="F872">
        <v>8.9479749999999996</v>
      </c>
      <c r="G872" t="s">
        <v>184</v>
      </c>
      <c r="I872" t="s">
        <v>28</v>
      </c>
      <c r="J872" t="s">
        <v>315</v>
      </c>
      <c r="K872" t="s">
        <v>316</v>
      </c>
      <c r="L872" t="s">
        <v>317</v>
      </c>
      <c r="M872" t="s">
        <v>270</v>
      </c>
    </row>
    <row r="873" spans="1:13" x14ac:dyDescent="0.2">
      <c r="A873" s="2" t="s">
        <v>336</v>
      </c>
      <c r="B873" t="s">
        <v>337</v>
      </c>
      <c r="C873">
        <v>1039307001</v>
      </c>
      <c r="D873">
        <v>1700</v>
      </c>
      <c r="E873" t="s">
        <v>196</v>
      </c>
      <c r="F873">
        <v>2193.65</v>
      </c>
      <c r="G873" t="s">
        <v>184</v>
      </c>
      <c r="I873" t="s">
        <v>28</v>
      </c>
      <c r="J873" t="s">
        <v>315</v>
      </c>
      <c r="K873" t="s">
        <v>316</v>
      </c>
      <c r="L873" t="s">
        <v>317</v>
      </c>
      <c r="M873" t="s">
        <v>270</v>
      </c>
    </row>
    <row r="874" spans="1:13" x14ac:dyDescent="0.2">
      <c r="A874" s="2" t="s">
        <v>336</v>
      </c>
      <c r="B874" t="s">
        <v>337</v>
      </c>
      <c r="C874">
        <v>1039307001</v>
      </c>
      <c r="D874">
        <v>1700</v>
      </c>
      <c r="E874" t="s">
        <v>197</v>
      </c>
      <c r="F874">
        <v>2151.09319</v>
      </c>
      <c r="G874" t="s">
        <v>184</v>
      </c>
      <c r="I874" t="s">
        <v>28</v>
      </c>
      <c r="J874" t="s">
        <v>315</v>
      </c>
      <c r="K874" t="s">
        <v>316</v>
      </c>
      <c r="L874" t="s">
        <v>317</v>
      </c>
      <c r="M874" t="s">
        <v>270</v>
      </c>
    </row>
    <row r="875" spans="1:13" x14ac:dyDescent="0.2">
      <c r="A875" s="2" t="s">
        <v>336</v>
      </c>
      <c r="B875" t="s">
        <v>337</v>
      </c>
      <c r="C875">
        <v>1039307001</v>
      </c>
      <c r="D875">
        <v>1700</v>
      </c>
      <c r="E875" t="s">
        <v>198</v>
      </c>
      <c r="F875">
        <v>488.454017061711</v>
      </c>
      <c r="G875" t="s">
        <v>184</v>
      </c>
      <c r="I875" t="s">
        <v>28</v>
      </c>
      <c r="J875" t="s">
        <v>315</v>
      </c>
      <c r="K875" t="s">
        <v>316</v>
      </c>
      <c r="L875" t="s">
        <v>317</v>
      </c>
      <c r="M875" t="s">
        <v>270</v>
      </c>
    </row>
    <row r="876" spans="1:13" x14ac:dyDescent="0.2">
      <c r="A876" s="2" t="s">
        <v>336</v>
      </c>
      <c r="B876" t="s">
        <v>337</v>
      </c>
      <c r="C876">
        <v>1039307001</v>
      </c>
      <c r="D876">
        <v>1700</v>
      </c>
      <c r="E876" t="s">
        <v>109</v>
      </c>
      <c r="F876">
        <v>33.945</v>
      </c>
      <c r="G876" t="s">
        <v>184</v>
      </c>
      <c r="I876" t="s">
        <v>28</v>
      </c>
      <c r="J876" t="s">
        <v>315</v>
      </c>
      <c r="K876" t="s">
        <v>316</v>
      </c>
      <c r="L876" t="s">
        <v>317</v>
      </c>
      <c r="M876" t="s">
        <v>270</v>
      </c>
    </row>
    <row r="877" spans="1:13" x14ac:dyDescent="0.2">
      <c r="A877" s="2" t="s">
        <v>336</v>
      </c>
      <c r="B877" t="s">
        <v>337</v>
      </c>
      <c r="C877">
        <v>1039307001</v>
      </c>
      <c r="D877">
        <v>1700</v>
      </c>
      <c r="E877" t="s">
        <v>199</v>
      </c>
      <c r="F877">
        <v>33.286467000000002</v>
      </c>
      <c r="G877" t="s">
        <v>184</v>
      </c>
      <c r="I877" t="s">
        <v>28</v>
      </c>
      <c r="J877" t="s">
        <v>315</v>
      </c>
      <c r="K877" t="s">
        <v>316</v>
      </c>
      <c r="L877" t="s">
        <v>317</v>
      </c>
      <c r="M877" t="s">
        <v>270</v>
      </c>
    </row>
    <row r="878" spans="1:13" x14ac:dyDescent="0.2">
      <c r="A878" s="2" t="s">
        <v>336</v>
      </c>
      <c r="B878" t="s">
        <v>337</v>
      </c>
      <c r="C878">
        <v>1039307001</v>
      </c>
      <c r="D878">
        <v>1700</v>
      </c>
      <c r="E878" t="s">
        <v>8</v>
      </c>
      <c r="F878">
        <v>29.565000000000001</v>
      </c>
      <c r="G878" t="s">
        <v>184</v>
      </c>
      <c r="I878" t="s">
        <v>28</v>
      </c>
      <c r="J878" t="s">
        <v>315</v>
      </c>
      <c r="K878" t="s">
        <v>316</v>
      </c>
      <c r="L878" t="s">
        <v>317</v>
      </c>
      <c r="M878" t="s">
        <v>270</v>
      </c>
    </row>
    <row r="879" spans="1:13" x14ac:dyDescent="0.2">
      <c r="A879" s="2" t="s">
        <v>336</v>
      </c>
      <c r="B879" t="s">
        <v>337</v>
      </c>
      <c r="C879">
        <v>1039307001</v>
      </c>
      <c r="D879">
        <v>1700</v>
      </c>
      <c r="E879" t="s">
        <v>200</v>
      </c>
      <c r="F879">
        <v>28.991439</v>
      </c>
      <c r="G879" t="s">
        <v>184</v>
      </c>
      <c r="I879" t="s">
        <v>28</v>
      </c>
      <c r="J879" t="s">
        <v>315</v>
      </c>
      <c r="K879" t="s">
        <v>316</v>
      </c>
      <c r="L879" t="s">
        <v>317</v>
      </c>
      <c r="M879" t="s">
        <v>270</v>
      </c>
    </row>
    <row r="880" spans="1:13" x14ac:dyDescent="0.2">
      <c r="A880" s="2" t="s">
        <v>336</v>
      </c>
      <c r="B880" t="s">
        <v>337</v>
      </c>
      <c r="C880">
        <v>1039307001</v>
      </c>
      <c r="D880">
        <v>1700</v>
      </c>
      <c r="E880" t="s">
        <v>201</v>
      </c>
      <c r="F880">
        <v>23195.75</v>
      </c>
      <c r="G880" t="s">
        <v>184</v>
      </c>
      <c r="I880" t="s">
        <v>28</v>
      </c>
      <c r="J880" t="s">
        <v>315</v>
      </c>
      <c r="K880" t="s">
        <v>316</v>
      </c>
      <c r="L880" t="s">
        <v>317</v>
      </c>
      <c r="M880" t="s">
        <v>270</v>
      </c>
    </row>
    <row r="881" spans="1:13" x14ac:dyDescent="0.2">
      <c r="A881" s="2" t="s">
        <v>336</v>
      </c>
      <c r="B881" t="s">
        <v>337</v>
      </c>
      <c r="C881">
        <v>1039307001</v>
      </c>
      <c r="D881">
        <v>1700</v>
      </c>
      <c r="E881" t="s">
        <v>202</v>
      </c>
      <c r="F881">
        <v>22745.75245</v>
      </c>
      <c r="G881" t="s">
        <v>184</v>
      </c>
      <c r="I881" t="s">
        <v>28</v>
      </c>
      <c r="J881" t="s">
        <v>315</v>
      </c>
      <c r="K881" t="s">
        <v>316</v>
      </c>
      <c r="L881" t="s">
        <v>317</v>
      </c>
      <c r="M881" t="s">
        <v>270</v>
      </c>
    </row>
    <row r="882" spans="1:13" x14ac:dyDescent="0.2">
      <c r="A882" s="2" t="s">
        <v>338</v>
      </c>
      <c r="B882" t="s">
        <v>339</v>
      </c>
      <c r="C882">
        <v>1039328002</v>
      </c>
      <c r="D882">
        <v>500</v>
      </c>
      <c r="E882" t="s">
        <v>107</v>
      </c>
      <c r="F882">
        <v>1509.64</v>
      </c>
      <c r="G882" t="s">
        <v>177</v>
      </c>
      <c r="I882" t="s">
        <v>28</v>
      </c>
      <c r="J882" t="s">
        <v>315</v>
      </c>
      <c r="K882" t="s">
        <v>316</v>
      </c>
      <c r="L882" t="s">
        <v>317</v>
      </c>
      <c r="M882" t="s">
        <v>270</v>
      </c>
    </row>
    <row r="883" spans="1:13" x14ac:dyDescent="0.2">
      <c r="A883" s="2" t="s">
        <v>338</v>
      </c>
      <c r="B883" t="s">
        <v>339</v>
      </c>
      <c r="C883">
        <v>1039328002</v>
      </c>
      <c r="D883">
        <v>500</v>
      </c>
      <c r="E883" t="s">
        <v>182</v>
      </c>
      <c r="F883">
        <v>1480.3529840000001</v>
      </c>
      <c r="G883" t="s">
        <v>177</v>
      </c>
      <c r="I883" t="s">
        <v>28</v>
      </c>
      <c r="J883" t="s">
        <v>315</v>
      </c>
      <c r="K883" t="s">
        <v>316</v>
      </c>
      <c r="L883" t="s">
        <v>317</v>
      </c>
      <c r="M883" t="s">
        <v>270</v>
      </c>
    </row>
    <row r="884" spans="1:13" x14ac:dyDescent="0.2">
      <c r="A884" s="2" t="s">
        <v>338</v>
      </c>
      <c r="B884" t="s">
        <v>339</v>
      </c>
      <c r="C884">
        <v>1039328002</v>
      </c>
      <c r="D884">
        <v>500</v>
      </c>
      <c r="E884" t="s">
        <v>183</v>
      </c>
      <c r="F884">
        <v>5283.74</v>
      </c>
      <c r="G884" t="s">
        <v>177</v>
      </c>
      <c r="I884" t="s">
        <v>28</v>
      </c>
      <c r="J884" t="s">
        <v>315</v>
      </c>
      <c r="K884" t="s">
        <v>316</v>
      </c>
      <c r="L884" t="s">
        <v>317</v>
      </c>
      <c r="M884" t="s">
        <v>270</v>
      </c>
    </row>
    <row r="885" spans="1:13" x14ac:dyDescent="0.2">
      <c r="A885" s="2" t="s">
        <v>338</v>
      </c>
      <c r="B885" t="s">
        <v>339</v>
      </c>
      <c r="C885">
        <v>1039328002</v>
      </c>
      <c r="D885">
        <v>500</v>
      </c>
      <c r="E885" t="s">
        <v>185</v>
      </c>
      <c r="F885">
        <v>5181.2354439999999</v>
      </c>
      <c r="G885" t="s">
        <v>177</v>
      </c>
      <c r="I885" t="s">
        <v>28</v>
      </c>
      <c r="J885" t="s">
        <v>315</v>
      </c>
      <c r="K885" t="s">
        <v>316</v>
      </c>
      <c r="L885" t="s">
        <v>317</v>
      </c>
      <c r="M885" t="s">
        <v>270</v>
      </c>
    </row>
    <row r="886" spans="1:13" x14ac:dyDescent="0.2">
      <c r="A886" s="2" t="s">
        <v>338</v>
      </c>
      <c r="B886" t="s">
        <v>339</v>
      </c>
      <c r="C886">
        <v>1039328002</v>
      </c>
      <c r="D886">
        <v>500</v>
      </c>
      <c r="E886" t="s">
        <v>186</v>
      </c>
      <c r="F886">
        <v>1717.325</v>
      </c>
      <c r="G886" t="s">
        <v>177</v>
      </c>
      <c r="I886" t="s">
        <v>28</v>
      </c>
      <c r="J886" t="s">
        <v>315</v>
      </c>
      <c r="K886" t="s">
        <v>316</v>
      </c>
      <c r="L886" t="s">
        <v>317</v>
      </c>
      <c r="M886" t="s">
        <v>270</v>
      </c>
    </row>
    <row r="887" spans="1:13" x14ac:dyDescent="0.2">
      <c r="A887" s="2" t="s">
        <v>338</v>
      </c>
      <c r="B887" t="s">
        <v>339</v>
      </c>
      <c r="C887">
        <v>1039328002</v>
      </c>
      <c r="D887">
        <v>500</v>
      </c>
      <c r="E887" t="s">
        <v>187</v>
      </c>
      <c r="F887">
        <v>1684.0088949999999</v>
      </c>
      <c r="G887" t="s">
        <v>177</v>
      </c>
      <c r="I887" t="s">
        <v>28</v>
      </c>
      <c r="J887" t="s">
        <v>315</v>
      </c>
      <c r="K887" t="s">
        <v>316</v>
      </c>
      <c r="L887" t="s">
        <v>317</v>
      </c>
      <c r="M887" t="s">
        <v>270</v>
      </c>
    </row>
    <row r="888" spans="1:13" x14ac:dyDescent="0.2">
      <c r="A888" s="2" t="s">
        <v>338</v>
      </c>
      <c r="B888" t="s">
        <v>339</v>
      </c>
      <c r="C888">
        <v>1039328002</v>
      </c>
      <c r="D888">
        <v>500</v>
      </c>
      <c r="E888" t="s">
        <v>188</v>
      </c>
      <c r="F888">
        <v>1396.49</v>
      </c>
      <c r="G888" t="s">
        <v>177</v>
      </c>
      <c r="I888" t="s">
        <v>28</v>
      </c>
      <c r="J888" t="s">
        <v>315</v>
      </c>
      <c r="K888" t="s">
        <v>316</v>
      </c>
      <c r="L888" t="s">
        <v>317</v>
      </c>
      <c r="M888" t="s">
        <v>270</v>
      </c>
    </row>
    <row r="889" spans="1:13" x14ac:dyDescent="0.2">
      <c r="A889" s="2" t="s">
        <v>338</v>
      </c>
      <c r="B889" t="s">
        <v>339</v>
      </c>
      <c r="C889">
        <v>1039328002</v>
      </c>
      <c r="D889">
        <v>500</v>
      </c>
      <c r="E889" t="s">
        <v>189</v>
      </c>
      <c r="F889">
        <v>1369.3980939999999</v>
      </c>
      <c r="G889" t="s">
        <v>177</v>
      </c>
      <c r="I889" t="s">
        <v>28</v>
      </c>
      <c r="J889" t="s">
        <v>315</v>
      </c>
      <c r="K889" t="s">
        <v>316</v>
      </c>
      <c r="L889" t="s">
        <v>317</v>
      </c>
      <c r="M889" t="s">
        <v>270</v>
      </c>
    </row>
    <row r="890" spans="1:13" x14ac:dyDescent="0.2">
      <c r="A890" s="2" t="s">
        <v>338</v>
      </c>
      <c r="B890" t="s">
        <v>339</v>
      </c>
      <c r="C890">
        <v>1039328002</v>
      </c>
      <c r="D890">
        <v>500</v>
      </c>
      <c r="E890" t="s">
        <v>192</v>
      </c>
      <c r="F890">
        <v>1245.3800000000001</v>
      </c>
      <c r="G890" t="s">
        <v>177</v>
      </c>
      <c r="I890" t="s">
        <v>28</v>
      </c>
      <c r="J890" t="s">
        <v>315</v>
      </c>
      <c r="K890" t="s">
        <v>316</v>
      </c>
      <c r="L890" t="s">
        <v>317</v>
      </c>
      <c r="M890" t="s">
        <v>270</v>
      </c>
    </row>
    <row r="891" spans="1:13" x14ac:dyDescent="0.2">
      <c r="A891" s="2" t="s">
        <v>338</v>
      </c>
      <c r="B891" t="s">
        <v>339</v>
      </c>
      <c r="C891">
        <v>1039328002</v>
      </c>
      <c r="D891">
        <v>500</v>
      </c>
      <c r="E891" t="s">
        <v>193</v>
      </c>
      <c r="F891">
        <v>1221.2196280000001</v>
      </c>
      <c r="G891" t="s">
        <v>177</v>
      </c>
      <c r="I891" t="s">
        <v>28</v>
      </c>
      <c r="J891" t="s">
        <v>315</v>
      </c>
      <c r="K891" t="s">
        <v>316</v>
      </c>
      <c r="L891" t="s">
        <v>317</v>
      </c>
      <c r="M891" t="s">
        <v>270</v>
      </c>
    </row>
    <row r="892" spans="1:13" x14ac:dyDescent="0.2">
      <c r="A892" s="2" t="s">
        <v>338</v>
      </c>
      <c r="B892" t="s">
        <v>339</v>
      </c>
      <c r="C892">
        <v>1039328002</v>
      </c>
      <c r="D892">
        <v>500</v>
      </c>
      <c r="E892" t="s">
        <v>108</v>
      </c>
      <c r="F892">
        <v>132.11822580645199</v>
      </c>
      <c r="G892" t="s">
        <v>177</v>
      </c>
      <c r="I892" t="s">
        <v>28</v>
      </c>
      <c r="J892" t="s">
        <v>315</v>
      </c>
      <c r="K892" t="s">
        <v>316</v>
      </c>
      <c r="L892" t="s">
        <v>317</v>
      </c>
      <c r="M892" t="s">
        <v>270</v>
      </c>
    </row>
    <row r="893" spans="1:13" x14ac:dyDescent="0.2">
      <c r="A893" s="2" t="s">
        <v>338</v>
      </c>
      <c r="B893" t="s">
        <v>339</v>
      </c>
      <c r="C893">
        <v>1039328002</v>
      </c>
      <c r="D893">
        <v>500</v>
      </c>
      <c r="E893" t="s">
        <v>196</v>
      </c>
      <c r="F893">
        <v>585.09500000000003</v>
      </c>
      <c r="G893" t="s">
        <v>177</v>
      </c>
      <c r="I893" t="s">
        <v>28</v>
      </c>
      <c r="J893" t="s">
        <v>315</v>
      </c>
      <c r="K893" t="s">
        <v>316</v>
      </c>
      <c r="L893" t="s">
        <v>317</v>
      </c>
      <c r="M893" t="s">
        <v>270</v>
      </c>
    </row>
    <row r="894" spans="1:13" x14ac:dyDescent="0.2">
      <c r="A894" s="2" t="s">
        <v>338</v>
      </c>
      <c r="B894" t="s">
        <v>339</v>
      </c>
      <c r="C894">
        <v>1039328002</v>
      </c>
      <c r="D894">
        <v>500</v>
      </c>
      <c r="E894" t="s">
        <v>197</v>
      </c>
      <c r="F894">
        <v>573.74415699999997</v>
      </c>
      <c r="G894" t="s">
        <v>177</v>
      </c>
      <c r="I894" t="s">
        <v>28</v>
      </c>
      <c r="J894" t="s">
        <v>315</v>
      </c>
      <c r="K894" t="s">
        <v>316</v>
      </c>
      <c r="L894" t="s">
        <v>317</v>
      </c>
      <c r="M894" t="s">
        <v>270</v>
      </c>
    </row>
    <row r="895" spans="1:13" x14ac:dyDescent="0.2">
      <c r="A895" s="2" t="s">
        <v>338</v>
      </c>
      <c r="B895" t="s">
        <v>339</v>
      </c>
      <c r="C895">
        <v>1039328002</v>
      </c>
      <c r="D895">
        <v>500</v>
      </c>
      <c r="E895" t="s">
        <v>198</v>
      </c>
      <c r="F895">
        <v>129.55513222580601</v>
      </c>
      <c r="G895" t="s">
        <v>177</v>
      </c>
      <c r="I895" t="s">
        <v>28</v>
      </c>
      <c r="J895" t="s">
        <v>315</v>
      </c>
      <c r="K895" t="s">
        <v>316</v>
      </c>
      <c r="L895" t="s">
        <v>317</v>
      </c>
      <c r="M895" t="s">
        <v>270</v>
      </c>
    </row>
    <row r="896" spans="1:13" x14ac:dyDescent="0.2">
      <c r="A896" s="2" t="s">
        <v>338</v>
      </c>
      <c r="B896" t="s">
        <v>339</v>
      </c>
      <c r="C896">
        <v>1039328002</v>
      </c>
      <c r="D896">
        <v>500</v>
      </c>
      <c r="E896" t="s">
        <v>109</v>
      </c>
      <c r="F896">
        <v>1245.3800000000001</v>
      </c>
      <c r="G896" t="s">
        <v>177</v>
      </c>
      <c r="I896" t="s">
        <v>28</v>
      </c>
      <c r="J896" t="s">
        <v>315</v>
      </c>
      <c r="K896" t="s">
        <v>316</v>
      </c>
      <c r="L896" t="s">
        <v>317</v>
      </c>
      <c r="M896" t="s">
        <v>270</v>
      </c>
    </row>
    <row r="897" spans="1:13" x14ac:dyDescent="0.2">
      <c r="A897" s="2" t="s">
        <v>338</v>
      </c>
      <c r="B897" t="s">
        <v>339</v>
      </c>
      <c r="C897">
        <v>1039328002</v>
      </c>
      <c r="D897">
        <v>500</v>
      </c>
      <c r="E897" t="s">
        <v>199</v>
      </c>
      <c r="F897">
        <v>1221.2196280000001</v>
      </c>
      <c r="G897" t="s">
        <v>177</v>
      </c>
      <c r="I897" t="s">
        <v>28</v>
      </c>
      <c r="J897" t="s">
        <v>315</v>
      </c>
      <c r="K897" t="s">
        <v>316</v>
      </c>
      <c r="L897" t="s">
        <v>317</v>
      </c>
      <c r="M897" t="s">
        <v>270</v>
      </c>
    </row>
    <row r="898" spans="1:13" x14ac:dyDescent="0.2">
      <c r="A898" s="2" t="s">
        <v>338</v>
      </c>
      <c r="B898" t="s">
        <v>339</v>
      </c>
      <c r="C898">
        <v>1039328002</v>
      </c>
      <c r="D898">
        <v>500</v>
      </c>
      <c r="E898" t="s">
        <v>8</v>
      </c>
      <c r="F898">
        <v>133.95500000000001</v>
      </c>
      <c r="G898" t="s">
        <v>177</v>
      </c>
      <c r="I898" t="s">
        <v>28</v>
      </c>
      <c r="J898" t="s">
        <v>315</v>
      </c>
      <c r="K898" t="s">
        <v>316</v>
      </c>
      <c r="L898" t="s">
        <v>317</v>
      </c>
      <c r="M898" t="s">
        <v>270</v>
      </c>
    </row>
    <row r="899" spans="1:13" x14ac:dyDescent="0.2">
      <c r="A899" s="2" t="s">
        <v>338</v>
      </c>
      <c r="B899" t="s">
        <v>339</v>
      </c>
      <c r="C899">
        <v>1039328002</v>
      </c>
      <c r="D899">
        <v>500</v>
      </c>
      <c r="E899" t="s">
        <v>200</v>
      </c>
      <c r="F899">
        <v>131.35627299999999</v>
      </c>
      <c r="G899" t="s">
        <v>177</v>
      </c>
      <c r="I899" t="s">
        <v>28</v>
      </c>
      <c r="J899" t="s">
        <v>315</v>
      </c>
      <c r="K899" t="s">
        <v>316</v>
      </c>
      <c r="L899" t="s">
        <v>317</v>
      </c>
      <c r="M899" t="s">
        <v>270</v>
      </c>
    </row>
    <row r="900" spans="1:13" x14ac:dyDescent="0.2">
      <c r="A900" s="2" t="s">
        <v>338</v>
      </c>
      <c r="B900" t="s">
        <v>339</v>
      </c>
      <c r="C900">
        <v>1039328002</v>
      </c>
      <c r="D900">
        <v>500</v>
      </c>
      <c r="E900" t="s">
        <v>201</v>
      </c>
      <c r="F900">
        <v>188705</v>
      </c>
      <c r="G900" t="s">
        <v>177</v>
      </c>
      <c r="I900" t="s">
        <v>28</v>
      </c>
      <c r="J900" t="s">
        <v>315</v>
      </c>
      <c r="K900" t="s">
        <v>316</v>
      </c>
      <c r="L900" t="s">
        <v>317</v>
      </c>
      <c r="M900" t="s">
        <v>270</v>
      </c>
    </row>
    <row r="901" spans="1:13" x14ac:dyDescent="0.2">
      <c r="A901" s="2" t="s">
        <v>338</v>
      </c>
      <c r="B901" t="s">
        <v>339</v>
      </c>
      <c r="C901">
        <v>1039328002</v>
      </c>
      <c r="D901">
        <v>500</v>
      </c>
      <c r="E901" t="s">
        <v>202</v>
      </c>
      <c r="F901">
        <v>185044.12299999999</v>
      </c>
      <c r="G901" t="s">
        <v>177</v>
      </c>
      <c r="I901" t="s">
        <v>28</v>
      </c>
      <c r="J901" t="s">
        <v>315</v>
      </c>
      <c r="K901" t="s">
        <v>316</v>
      </c>
      <c r="L901" t="s">
        <v>317</v>
      </c>
      <c r="M901" t="s">
        <v>270</v>
      </c>
    </row>
    <row r="902" spans="1:13" x14ac:dyDescent="0.2">
      <c r="A902" s="2" t="s">
        <v>340</v>
      </c>
      <c r="B902" t="s">
        <v>341</v>
      </c>
      <c r="C902">
        <v>1039397002</v>
      </c>
      <c r="D902">
        <v>600</v>
      </c>
      <c r="E902" t="s">
        <v>107</v>
      </c>
      <c r="F902">
        <v>21.17</v>
      </c>
      <c r="G902" t="s">
        <v>184</v>
      </c>
      <c r="I902" t="s">
        <v>28</v>
      </c>
      <c r="J902" t="s">
        <v>315</v>
      </c>
      <c r="K902" t="s">
        <v>316</v>
      </c>
      <c r="L902" t="s">
        <v>317</v>
      </c>
      <c r="M902" t="s">
        <v>270</v>
      </c>
    </row>
    <row r="903" spans="1:13" x14ac:dyDescent="0.2">
      <c r="A903" s="2" t="s">
        <v>340</v>
      </c>
      <c r="B903" t="s">
        <v>341</v>
      </c>
      <c r="C903">
        <v>1039397002</v>
      </c>
      <c r="D903">
        <v>600</v>
      </c>
      <c r="E903" t="s">
        <v>182</v>
      </c>
      <c r="F903">
        <v>20.759302000000002</v>
      </c>
      <c r="G903" t="s">
        <v>184</v>
      </c>
      <c r="I903" t="s">
        <v>28</v>
      </c>
      <c r="J903" t="s">
        <v>315</v>
      </c>
      <c r="K903" t="s">
        <v>316</v>
      </c>
      <c r="L903" t="s">
        <v>317</v>
      </c>
      <c r="M903" t="s">
        <v>270</v>
      </c>
    </row>
    <row r="904" spans="1:13" x14ac:dyDescent="0.2">
      <c r="A904" s="2" t="s">
        <v>340</v>
      </c>
      <c r="B904" t="s">
        <v>341</v>
      </c>
      <c r="C904">
        <v>1039397002</v>
      </c>
      <c r="D904">
        <v>600</v>
      </c>
      <c r="E904" t="s">
        <v>183</v>
      </c>
      <c r="F904">
        <v>120.815</v>
      </c>
      <c r="G904" t="s">
        <v>184</v>
      </c>
      <c r="I904" t="s">
        <v>28</v>
      </c>
      <c r="J904" t="s">
        <v>315</v>
      </c>
      <c r="K904" t="s">
        <v>316</v>
      </c>
      <c r="L904" t="s">
        <v>317</v>
      </c>
      <c r="M904" t="s">
        <v>270</v>
      </c>
    </row>
    <row r="905" spans="1:13" x14ac:dyDescent="0.2">
      <c r="A905" s="2" t="s">
        <v>340</v>
      </c>
      <c r="B905" t="s">
        <v>341</v>
      </c>
      <c r="C905">
        <v>1039397002</v>
      </c>
      <c r="D905">
        <v>600</v>
      </c>
      <c r="E905" t="s">
        <v>185</v>
      </c>
      <c r="F905">
        <v>118.471189</v>
      </c>
      <c r="G905" t="s">
        <v>184</v>
      </c>
      <c r="I905" t="s">
        <v>28</v>
      </c>
      <c r="J905" t="s">
        <v>315</v>
      </c>
      <c r="K905" t="s">
        <v>316</v>
      </c>
      <c r="L905" t="s">
        <v>317</v>
      </c>
      <c r="M905" t="s">
        <v>270</v>
      </c>
    </row>
    <row r="906" spans="1:13" x14ac:dyDescent="0.2">
      <c r="A906" s="2" t="s">
        <v>340</v>
      </c>
      <c r="B906" t="s">
        <v>341</v>
      </c>
      <c r="C906">
        <v>1039397002</v>
      </c>
      <c r="D906">
        <v>600</v>
      </c>
      <c r="E906" t="s">
        <v>186</v>
      </c>
      <c r="F906">
        <v>28.47</v>
      </c>
      <c r="G906" t="s">
        <v>184</v>
      </c>
      <c r="I906" t="s">
        <v>28</v>
      </c>
      <c r="J906" t="s">
        <v>315</v>
      </c>
      <c r="K906" t="s">
        <v>316</v>
      </c>
      <c r="L906" t="s">
        <v>317</v>
      </c>
      <c r="M906" t="s">
        <v>270</v>
      </c>
    </row>
    <row r="907" spans="1:13" x14ac:dyDescent="0.2">
      <c r="A907" s="2" t="s">
        <v>340</v>
      </c>
      <c r="B907" t="s">
        <v>341</v>
      </c>
      <c r="C907">
        <v>1039397002</v>
      </c>
      <c r="D907">
        <v>600</v>
      </c>
      <c r="E907" t="s">
        <v>187</v>
      </c>
      <c r="F907">
        <v>27.917681999999999</v>
      </c>
      <c r="G907" t="s">
        <v>184</v>
      </c>
      <c r="I907" t="s">
        <v>28</v>
      </c>
      <c r="J907" t="s">
        <v>315</v>
      </c>
      <c r="K907" t="s">
        <v>316</v>
      </c>
      <c r="L907" t="s">
        <v>317</v>
      </c>
      <c r="M907" t="s">
        <v>270</v>
      </c>
    </row>
    <row r="908" spans="1:13" x14ac:dyDescent="0.2">
      <c r="A908" s="2" t="s">
        <v>340</v>
      </c>
      <c r="B908" t="s">
        <v>341</v>
      </c>
      <c r="C908">
        <v>1039397002</v>
      </c>
      <c r="D908">
        <v>600</v>
      </c>
      <c r="E908" t="s">
        <v>188</v>
      </c>
      <c r="F908">
        <v>189.435</v>
      </c>
      <c r="G908" t="s">
        <v>184</v>
      </c>
      <c r="I908" t="s">
        <v>28</v>
      </c>
      <c r="J908" t="s">
        <v>315</v>
      </c>
      <c r="K908" t="s">
        <v>316</v>
      </c>
      <c r="L908" t="s">
        <v>317</v>
      </c>
      <c r="M908" t="s">
        <v>270</v>
      </c>
    </row>
    <row r="909" spans="1:13" x14ac:dyDescent="0.2">
      <c r="A909" s="2" t="s">
        <v>340</v>
      </c>
      <c r="B909" t="s">
        <v>341</v>
      </c>
      <c r="C909">
        <v>1039397002</v>
      </c>
      <c r="D909">
        <v>600</v>
      </c>
      <c r="E909" t="s">
        <v>189</v>
      </c>
      <c r="F909">
        <v>185.759961</v>
      </c>
      <c r="G909" t="s">
        <v>184</v>
      </c>
      <c r="I909" t="s">
        <v>28</v>
      </c>
      <c r="J909" t="s">
        <v>315</v>
      </c>
      <c r="K909" t="s">
        <v>316</v>
      </c>
      <c r="L909" t="s">
        <v>317</v>
      </c>
      <c r="M909" t="s">
        <v>270</v>
      </c>
    </row>
    <row r="910" spans="1:13" x14ac:dyDescent="0.2">
      <c r="A910" s="2" t="s">
        <v>340</v>
      </c>
      <c r="B910" t="s">
        <v>341</v>
      </c>
      <c r="C910">
        <v>1039397002</v>
      </c>
      <c r="D910">
        <v>600</v>
      </c>
      <c r="E910" t="s">
        <v>192</v>
      </c>
      <c r="F910">
        <v>11.315</v>
      </c>
      <c r="G910" t="s">
        <v>184</v>
      </c>
      <c r="I910" t="s">
        <v>28</v>
      </c>
      <c r="J910" t="s">
        <v>315</v>
      </c>
      <c r="K910" t="s">
        <v>316</v>
      </c>
      <c r="L910" t="s">
        <v>317</v>
      </c>
      <c r="M910" t="s">
        <v>270</v>
      </c>
    </row>
    <row r="911" spans="1:13" x14ac:dyDescent="0.2">
      <c r="A911" s="2" t="s">
        <v>340</v>
      </c>
      <c r="B911" t="s">
        <v>341</v>
      </c>
      <c r="C911">
        <v>1039397002</v>
      </c>
      <c r="D911">
        <v>600</v>
      </c>
      <c r="E911" t="s">
        <v>193</v>
      </c>
      <c r="F911">
        <v>11.095489000000001</v>
      </c>
      <c r="G911" t="s">
        <v>184</v>
      </c>
      <c r="I911" t="s">
        <v>28</v>
      </c>
      <c r="J911" t="s">
        <v>315</v>
      </c>
      <c r="K911" t="s">
        <v>316</v>
      </c>
      <c r="L911" t="s">
        <v>317</v>
      </c>
      <c r="M911" t="s">
        <v>270</v>
      </c>
    </row>
    <row r="912" spans="1:13" x14ac:dyDescent="0.2">
      <c r="A912" s="2" t="s">
        <v>340</v>
      </c>
      <c r="B912" t="s">
        <v>341</v>
      </c>
      <c r="C912">
        <v>1039397002</v>
      </c>
      <c r="D912">
        <v>600</v>
      </c>
      <c r="E912" t="s">
        <v>108</v>
      </c>
      <c r="F912">
        <v>72.131269284712502</v>
      </c>
      <c r="G912" t="s">
        <v>236</v>
      </c>
      <c r="I912" t="s">
        <v>28</v>
      </c>
      <c r="J912" t="s">
        <v>315</v>
      </c>
      <c r="K912" t="s">
        <v>316</v>
      </c>
      <c r="L912" t="s">
        <v>317</v>
      </c>
      <c r="M912" t="s">
        <v>270</v>
      </c>
    </row>
    <row r="913" spans="1:13" x14ac:dyDescent="0.2">
      <c r="A913" s="2" t="s">
        <v>340</v>
      </c>
      <c r="B913" t="s">
        <v>341</v>
      </c>
      <c r="C913">
        <v>1039397002</v>
      </c>
      <c r="D913">
        <v>600</v>
      </c>
      <c r="E913" t="s">
        <v>194</v>
      </c>
      <c r="F913">
        <v>4.38</v>
      </c>
      <c r="G913" t="s">
        <v>236</v>
      </c>
      <c r="I913" t="s">
        <v>28</v>
      </c>
      <c r="J913" t="s">
        <v>315</v>
      </c>
      <c r="K913" t="s">
        <v>316</v>
      </c>
      <c r="L913" t="s">
        <v>317</v>
      </c>
      <c r="M913" t="s">
        <v>270</v>
      </c>
    </row>
    <row r="914" spans="1:13" x14ac:dyDescent="0.2">
      <c r="A914" s="2" t="s">
        <v>340</v>
      </c>
      <c r="B914" t="s">
        <v>341</v>
      </c>
      <c r="C914">
        <v>1039397002</v>
      </c>
      <c r="D914">
        <v>600</v>
      </c>
      <c r="E914" t="s">
        <v>195</v>
      </c>
      <c r="F914">
        <v>4.2950280000000003</v>
      </c>
      <c r="G914" t="s">
        <v>236</v>
      </c>
      <c r="I914" t="s">
        <v>28</v>
      </c>
      <c r="J914" t="s">
        <v>315</v>
      </c>
      <c r="K914" t="s">
        <v>316</v>
      </c>
      <c r="L914" t="s">
        <v>317</v>
      </c>
      <c r="M914" t="s">
        <v>270</v>
      </c>
    </row>
    <row r="915" spans="1:13" x14ac:dyDescent="0.2">
      <c r="A915" s="2" t="s">
        <v>340</v>
      </c>
      <c r="B915" t="s">
        <v>341</v>
      </c>
      <c r="C915">
        <v>1039397002</v>
      </c>
      <c r="D915">
        <v>600</v>
      </c>
      <c r="E915" t="s">
        <v>196</v>
      </c>
      <c r="F915">
        <v>313.53500000000003</v>
      </c>
      <c r="G915" t="s">
        <v>236</v>
      </c>
      <c r="I915" t="s">
        <v>28</v>
      </c>
      <c r="J915" t="s">
        <v>315</v>
      </c>
      <c r="K915" t="s">
        <v>316</v>
      </c>
      <c r="L915" t="s">
        <v>317</v>
      </c>
      <c r="M915" t="s">
        <v>270</v>
      </c>
    </row>
    <row r="916" spans="1:13" x14ac:dyDescent="0.2">
      <c r="A916" s="2" t="s">
        <v>340</v>
      </c>
      <c r="B916" t="s">
        <v>341</v>
      </c>
      <c r="C916">
        <v>1039397002</v>
      </c>
      <c r="D916">
        <v>600</v>
      </c>
      <c r="E916" t="s">
        <v>197</v>
      </c>
      <c r="F916">
        <v>307.45242100000002</v>
      </c>
      <c r="G916" t="s">
        <v>236</v>
      </c>
      <c r="I916" t="s">
        <v>28</v>
      </c>
      <c r="J916" t="s">
        <v>315</v>
      </c>
      <c r="K916" t="s">
        <v>316</v>
      </c>
      <c r="L916" t="s">
        <v>317</v>
      </c>
      <c r="M916" t="s">
        <v>270</v>
      </c>
    </row>
    <row r="917" spans="1:13" x14ac:dyDescent="0.2">
      <c r="A917" s="2" t="s">
        <v>340</v>
      </c>
      <c r="B917" t="s">
        <v>341</v>
      </c>
      <c r="C917">
        <v>1039397002</v>
      </c>
      <c r="D917">
        <v>600</v>
      </c>
      <c r="E917" t="s">
        <v>198</v>
      </c>
      <c r="F917">
        <v>70.731922660589106</v>
      </c>
      <c r="G917" t="s">
        <v>236</v>
      </c>
      <c r="I917" t="s">
        <v>28</v>
      </c>
      <c r="J917" t="s">
        <v>315</v>
      </c>
      <c r="K917" t="s">
        <v>316</v>
      </c>
      <c r="L917" t="s">
        <v>317</v>
      </c>
      <c r="M917" t="s">
        <v>270</v>
      </c>
    </row>
    <row r="918" spans="1:13" x14ac:dyDescent="0.2">
      <c r="A918" s="2" t="s">
        <v>340</v>
      </c>
      <c r="B918" t="s">
        <v>341</v>
      </c>
      <c r="C918">
        <v>1039397002</v>
      </c>
      <c r="D918">
        <v>600</v>
      </c>
      <c r="E918" t="s">
        <v>109</v>
      </c>
      <c r="F918">
        <v>11.315</v>
      </c>
      <c r="G918" t="s">
        <v>184</v>
      </c>
      <c r="I918" t="s">
        <v>28</v>
      </c>
      <c r="J918" t="s">
        <v>315</v>
      </c>
      <c r="K918" t="s">
        <v>316</v>
      </c>
      <c r="L918" t="s">
        <v>317</v>
      </c>
      <c r="M918" t="s">
        <v>270</v>
      </c>
    </row>
    <row r="919" spans="1:13" x14ac:dyDescent="0.2">
      <c r="A919" s="2" t="s">
        <v>340</v>
      </c>
      <c r="B919" t="s">
        <v>341</v>
      </c>
      <c r="C919">
        <v>1039397002</v>
      </c>
      <c r="D919">
        <v>600</v>
      </c>
      <c r="E919" t="s">
        <v>199</v>
      </c>
      <c r="F919">
        <v>11.095489000000001</v>
      </c>
      <c r="G919" t="s">
        <v>184</v>
      </c>
      <c r="I919" t="s">
        <v>28</v>
      </c>
      <c r="J919" t="s">
        <v>315</v>
      </c>
      <c r="K919" t="s">
        <v>316</v>
      </c>
      <c r="L919" t="s">
        <v>317</v>
      </c>
      <c r="M919" t="s">
        <v>270</v>
      </c>
    </row>
    <row r="920" spans="1:13" x14ac:dyDescent="0.2">
      <c r="A920" s="2" t="s">
        <v>340</v>
      </c>
      <c r="B920" t="s">
        <v>341</v>
      </c>
      <c r="C920">
        <v>1039397002</v>
      </c>
      <c r="D920">
        <v>600</v>
      </c>
      <c r="E920" t="s">
        <v>8</v>
      </c>
      <c r="F920">
        <v>37.229999999999997</v>
      </c>
      <c r="G920" t="s">
        <v>184</v>
      </c>
      <c r="I920" t="s">
        <v>28</v>
      </c>
      <c r="J920" t="s">
        <v>315</v>
      </c>
      <c r="K920" t="s">
        <v>316</v>
      </c>
      <c r="L920" t="s">
        <v>317</v>
      </c>
      <c r="M920" t="s">
        <v>270</v>
      </c>
    </row>
    <row r="921" spans="1:13" x14ac:dyDescent="0.2">
      <c r="A921" s="2" t="s">
        <v>340</v>
      </c>
      <c r="B921" t="s">
        <v>341</v>
      </c>
      <c r="C921">
        <v>1039397002</v>
      </c>
      <c r="D921">
        <v>600</v>
      </c>
      <c r="E921" t="s">
        <v>200</v>
      </c>
      <c r="F921">
        <v>36.507738000000003</v>
      </c>
      <c r="G921" t="s">
        <v>184</v>
      </c>
      <c r="I921" t="s">
        <v>28</v>
      </c>
      <c r="J921" t="s">
        <v>315</v>
      </c>
      <c r="K921" t="s">
        <v>316</v>
      </c>
      <c r="L921" t="s">
        <v>317</v>
      </c>
      <c r="M921" t="s">
        <v>270</v>
      </c>
    </row>
    <row r="922" spans="1:13" x14ac:dyDescent="0.2">
      <c r="A922" s="2" t="s">
        <v>340</v>
      </c>
      <c r="B922" t="s">
        <v>341</v>
      </c>
      <c r="C922">
        <v>1039397002</v>
      </c>
      <c r="D922">
        <v>600</v>
      </c>
      <c r="E922" t="s">
        <v>201</v>
      </c>
      <c r="F922">
        <v>7103.9949999999999</v>
      </c>
      <c r="G922" t="s">
        <v>184</v>
      </c>
      <c r="I922" t="s">
        <v>28</v>
      </c>
      <c r="J922" t="s">
        <v>315</v>
      </c>
      <c r="K922" t="s">
        <v>316</v>
      </c>
      <c r="L922" t="s">
        <v>317</v>
      </c>
      <c r="M922" t="s">
        <v>270</v>
      </c>
    </row>
    <row r="923" spans="1:13" x14ac:dyDescent="0.2">
      <c r="A923" s="2" t="s">
        <v>340</v>
      </c>
      <c r="B923" t="s">
        <v>341</v>
      </c>
      <c r="C923">
        <v>1039397002</v>
      </c>
      <c r="D923">
        <v>600</v>
      </c>
      <c r="E923" t="s">
        <v>202</v>
      </c>
      <c r="F923">
        <v>6966.1774969999997</v>
      </c>
      <c r="G923" t="s">
        <v>184</v>
      </c>
      <c r="I923" t="s">
        <v>28</v>
      </c>
      <c r="J923" t="s">
        <v>315</v>
      </c>
      <c r="K923" t="s">
        <v>316</v>
      </c>
      <c r="L923" t="s">
        <v>317</v>
      </c>
      <c r="M923" t="s">
        <v>270</v>
      </c>
    </row>
    <row r="924" spans="1:13" x14ac:dyDescent="0.2">
      <c r="A924" s="2" t="s">
        <v>342</v>
      </c>
      <c r="B924" t="s">
        <v>343</v>
      </c>
      <c r="C924">
        <v>1039435001</v>
      </c>
      <c r="D924">
        <v>2500</v>
      </c>
      <c r="E924" t="s">
        <v>107</v>
      </c>
      <c r="F924">
        <v>145.27000000000001</v>
      </c>
      <c r="G924" t="s">
        <v>177</v>
      </c>
      <c r="I924" t="s">
        <v>28</v>
      </c>
      <c r="J924" t="s">
        <v>315</v>
      </c>
      <c r="K924" t="s">
        <v>316</v>
      </c>
      <c r="L924" t="s">
        <v>317</v>
      </c>
      <c r="M924" t="s">
        <v>270</v>
      </c>
    </row>
    <row r="925" spans="1:13" x14ac:dyDescent="0.2">
      <c r="A925" s="2" t="s">
        <v>342</v>
      </c>
      <c r="B925" t="s">
        <v>343</v>
      </c>
      <c r="C925">
        <v>1039435001</v>
      </c>
      <c r="D925">
        <v>2500</v>
      </c>
      <c r="E925" t="s">
        <v>182</v>
      </c>
      <c r="F925">
        <v>142.451762</v>
      </c>
      <c r="G925" t="s">
        <v>177</v>
      </c>
      <c r="I925" t="s">
        <v>28</v>
      </c>
      <c r="J925" t="s">
        <v>315</v>
      </c>
      <c r="K925" t="s">
        <v>316</v>
      </c>
      <c r="L925" t="s">
        <v>317</v>
      </c>
      <c r="M925" t="s">
        <v>270</v>
      </c>
    </row>
    <row r="926" spans="1:13" x14ac:dyDescent="0.2">
      <c r="A926" s="2" t="s">
        <v>342</v>
      </c>
      <c r="B926" t="s">
        <v>343</v>
      </c>
      <c r="C926">
        <v>1039435001</v>
      </c>
      <c r="D926">
        <v>2500</v>
      </c>
      <c r="E926" t="s">
        <v>183</v>
      </c>
      <c r="F926">
        <v>4013.1750000000002</v>
      </c>
      <c r="G926" t="s">
        <v>184</v>
      </c>
      <c r="I926" t="s">
        <v>28</v>
      </c>
      <c r="J926" t="s">
        <v>315</v>
      </c>
      <c r="K926" t="s">
        <v>316</v>
      </c>
      <c r="L926" t="s">
        <v>317</v>
      </c>
      <c r="M926" t="s">
        <v>270</v>
      </c>
    </row>
    <row r="927" spans="1:13" x14ac:dyDescent="0.2">
      <c r="A927" s="2" t="s">
        <v>342</v>
      </c>
      <c r="B927" t="s">
        <v>343</v>
      </c>
      <c r="C927">
        <v>1039435001</v>
      </c>
      <c r="D927">
        <v>2500</v>
      </c>
      <c r="E927" t="s">
        <v>185</v>
      </c>
      <c r="F927">
        <v>3935.3194050000002</v>
      </c>
      <c r="G927" t="s">
        <v>184</v>
      </c>
      <c r="I927" t="s">
        <v>28</v>
      </c>
      <c r="J927" t="s">
        <v>315</v>
      </c>
      <c r="K927" t="s">
        <v>316</v>
      </c>
      <c r="L927" t="s">
        <v>317</v>
      </c>
      <c r="M927" t="s">
        <v>270</v>
      </c>
    </row>
    <row r="928" spans="1:13" x14ac:dyDescent="0.2">
      <c r="A928" s="2" t="s">
        <v>342</v>
      </c>
      <c r="B928" t="s">
        <v>343</v>
      </c>
      <c r="C928">
        <v>1039435001</v>
      </c>
      <c r="D928">
        <v>2500</v>
      </c>
      <c r="E928" t="s">
        <v>186</v>
      </c>
      <c r="F928">
        <v>867.97</v>
      </c>
      <c r="G928" t="s">
        <v>184</v>
      </c>
      <c r="I928" t="s">
        <v>28</v>
      </c>
      <c r="J928" t="s">
        <v>315</v>
      </c>
      <c r="K928" t="s">
        <v>316</v>
      </c>
      <c r="L928" t="s">
        <v>317</v>
      </c>
      <c r="M928" t="s">
        <v>270</v>
      </c>
    </row>
    <row r="929" spans="1:13" x14ac:dyDescent="0.2">
      <c r="A929" s="2" t="s">
        <v>342</v>
      </c>
      <c r="B929" t="s">
        <v>343</v>
      </c>
      <c r="C929">
        <v>1039435001</v>
      </c>
      <c r="D929">
        <v>2500</v>
      </c>
      <c r="E929" t="s">
        <v>187</v>
      </c>
      <c r="F929">
        <v>851.13138200000003</v>
      </c>
      <c r="G929" t="s">
        <v>184</v>
      </c>
      <c r="I929" t="s">
        <v>28</v>
      </c>
      <c r="J929" t="s">
        <v>315</v>
      </c>
      <c r="K929" t="s">
        <v>316</v>
      </c>
      <c r="L929" t="s">
        <v>317</v>
      </c>
      <c r="M929" t="s">
        <v>270</v>
      </c>
    </row>
    <row r="930" spans="1:13" x14ac:dyDescent="0.2">
      <c r="A930" s="2" t="s">
        <v>342</v>
      </c>
      <c r="B930" t="s">
        <v>343</v>
      </c>
      <c r="C930">
        <v>1039435001</v>
      </c>
      <c r="D930">
        <v>2500</v>
      </c>
      <c r="E930" t="s">
        <v>188</v>
      </c>
      <c r="F930">
        <v>3361.2849999999999</v>
      </c>
      <c r="G930" t="s">
        <v>184</v>
      </c>
      <c r="I930" t="s">
        <v>28</v>
      </c>
      <c r="J930" t="s">
        <v>315</v>
      </c>
      <c r="K930" t="s">
        <v>316</v>
      </c>
      <c r="L930" t="s">
        <v>317</v>
      </c>
      <c r="M930" t="s">
        <v>270</v>
      </c>
    </row>
    <row r="931" spans="1:13" x14ac:dyDescent="0.2">
      <c r="A931" s="2" t="s">
        <v>342</v>
      </c>
      <c r="B931" t="s">
        <v>343</v>
      </c>
      <c r="C931">
        <v>1039435001</v>
      </c>
      <c r="D931">
        <v>2500</v>
      </c>
      <c r="E931" t="s">
        <v>189</v>
      </c>
      <c r="F931">
        <v>3296.076071</v>
      </c>
      <c r="G931" t="s">
        <v>184</v>
      </c>
      <c r="I931" t="s">
        <v>28</v>
      </c>
      <c r="J931" t="s">
        <v>315</v>
      </c>
      <c r="K931" t="s">
        <v>316</v>
      </c>
      <c r="L931" t="s">
        <v>317</v>
      </c>
      <c r="M931" t="s">
        <v>270</v>
      </c>
    </row>
    <row r="932" spans="1:13" x14ac:dyDescent="0.2">
      <c r="A932" s="2" t="s">
        <v>342</v>
      </c>
      <c r="B932" t="s">
        <v>343</v>
      </c>
      <c r="C932">
        <v>1039435001</v>
      </c>
      <c r="D932">
        <v>2500</v>
      </c>
      <c r="E932" t="s">
        <v>190</v>
      </c>
      <c r="F932">
        <v>1350.5</v>
      </c>
      <c r="G932" t="s">
        <v>184</v>
      </c>
      <c r="I932" t="s">
        <v>28</v>
      </c>
      <c r="J932" t="s">
        <v>315</v>
      </c>
      <c r="K932" t="s">
        <v>316</v>
      </c>
      <c r="L932" t="s">
        <v>317</v>
      </c>
      <c r="M932" t="s">
        <v>270</v>
      </c>
    </row>
    <row r="933" spans="1:13" x14ac:dyDescent="0.2">
      <c r="A933" s="2" t="s">
        <v>342</v>
      </c>
      <c r="B933" t="s">
        <v>343</v>
      </c>
      <c r="C933">
        <v>1039435001</v>
      </c>
      <c r="D933">
        <v>2500</v>
      </c>
      <c r="E933" t="s">
        <v>191</v>
      </c>
      <c r="F933">
        <v>1324.3003000000001</v>
      </c>
      <c r="G933" t="s">
        <v>184</v>
      </c>
      <c r="I933" t="s">
        <v>28</v>
      </c>
      <c r="J933" t="s">
        <v>315</v>
      </c>
      <c r="K933" t="s">
        <v>316</v>
      </c>
      <c r="L933" t="s">
        <v>317</v>
      </c>
      <c r="M933" t="s">
        <v>270</v>
      </c>
    </row>
    <row r="934" spans="1:13" x14ac:dyDescent="0.2">
      <c r="A934" s="2" t="s">
        <v>342</v>
      </c>
      <c r="B934" t="s">
        <v>343</v>
      </c>
      <c r="C934">
        <v>1039435001</v>
      </c>
      <c r="D934">
        <v>2500</v>
      </c>
      <c r="E934" t="s">
        <v>192</v>
      </c>
      <c r="F934">
        <v>1262.9000000000001</v>
      </c>
      <c r="G934" t="s">
        <v>184</v>
      </c>
      <c r="I934" t="s">
        <v>28</v>
      </c>
      <c r="J934" t="s">
        <v>315</v>
      </c>
      <c r="K934" t="s">
        <v>316</v>
      </c>
      <c r="L934" t="s">
        <v>317</v>
      </c>
      <c r="M934" t="s">
        <v>270</v>
      </c>
    </row>
    <row r="935" spans="1:13" x14ac:dyDescent="0.2">
      <c r="A935" s="2" t="s">
        <v>342</v>
      </c>
      <c r="B935" t="s">
        <v>343</v>
      </c>
      <c r="C935">
        <v>1039435001</v>
      </c>
      <c r="D935">
        <v>2500</v>
      </c>
      <c r="E935" t="s">
        <v>193</v>
      </c>
      <c r="F935">
        <v>1238.3997400000001</v>
      </c>
      <c r="G935" t="s">
        <v>184</v>
      </c>
      <c r="I935" t="s">
        <v>28</v>
      </c>
      <c r="J935" t="s">
        <v>315</v>
      </c>
      <c r="K935" t="s">
        <v>316</v>
      </c>
      <c r="L935" t="s">
        <v>317</v>
      </c>
      <c r="M935" t="s">
        <v>270</v>
      </c>
    </row>
    <row r="936" spans="1:13" x14ac:dyDescent="0.2">
      <c r="A936" s="2" t="s">
        <v>342</v>
      </c>
      <c r="B936" t="s">
        <v>343</v>
      </c>
      <c r="C936">
        <v>1039435001</v>
      </c>
      <c r="D936">
        <v>2500</v>
      </c>
      <c r="E936" t="s">
        <v>108</v>
      </c>
      <c r="F936">
        <v>2099.6115638148699</v>
      </c>
      <c r="G936" t="s">
        <v>184</v>
      </c>
      <c r="I936" t="s">
        <v>28</v>
      </c>
      <c r="J936" t="s">
        <v>315</v>
      </c>
      <c r="K936" t="s">
        <v>316</v>
      </c>
      <c r="L936" t="s">
        <v>317</v>
      </c>
      <c r="M936" t="s">
        <v>270</v>
      </c>
    </row>
    <row r="937" spans="1:13" x14ac:dyDescent="0.2">
      <c r="A937" s="2" t="s">
        <v>342</v>
      </c>
      <c r="B937" t="s">
        <v>343</v>
      </c>
      <c r="C937">
        <v>1039435001</v>
      </c>
      <c r="D937">
        <v>2500</v>
      </c>
      <c r="E937" t="s">
        <v>194</v>
      </c>
      <c r="F937">
        <v>1000.83</v>
      </c>
      <c r="G937" t="s">
        <v>184</v>
      </c>
      <c r="I937" t="s">
        <v>28</v>
      </c>
      <c r="J937" t="s">
        <v>315</v>
      </c>
      <c r="K937" t="s">
        <v>316</v>
      </c>
      <c r="L937" t="s">
        <v>317</v>
      </c>
      <c r="M937" t="s">
        <v>270</v>
      </c>
    </row>
    <row r="938" spans="1:13" x14ac:dyDescent="0.2">
      <c r="A938" s="2" t="s">
        <v>342</v>
      </c>
      <c r="B938" t="s">
        <v>343</v>
      </c>
      <c r="C938">
        <v>1039435001</v>
      </c>
      <c r="D938">
        <v>2500</v>
      </c>
      <c r="E938" t="s">
        <v>195</v>
      </c>
      <c r="F938">
        <v>981.41389800000002</v>
      </c>
      <c r="G938" t="s">
        <v>184</v>
      </c>
      <c r="I938" t="s">
        <v>28</v>
      </c>
      <c r="J938" t="s">
        <v>315</v>
      </c>
      <c r="K938" t="s">
        <v>316</v>
      </c>
      <c r="L938" t="s">
        <v>317</v>
      </c>
      <c r="M938" t="s">
        <v>270</v>
      </c>
    </row>
    <row r="939" spans="1:13" x14ac:dyDescent="0.2">
      <c r="A939" s="2" t="s">
        <v>342</v>
      </c>
      <c r="B939" t="s">
        <v>343</v>
      </c>
      <c r="C939">
        <v>1039435001</v>
      </c>
      <c r="D939">
        <v>2500</v>
      </c>
      <c r="E939" t="s">
        <v>196</v>
      </c>
      <c r="F939">
        <v>7949.335</v>
      </c>
      <c r="G939" t="s">
        <v>184</v>
      </c>
      <c r="I939" t="s">
        <v>28</v>
      </c>
      <c r="J939" t="s">
        <v>315</v>
      </c>
      <c r="K939" t="s">
        <v>316</v>
      </c>
      <c r="L939" t="s">
        <v>317</v>
      </c>
      <c r="M939" t="s">
        <v>270</v>
      </c>
    </row>
    <row r="940" spans="1:13" x14ac:dyDescent="0.2">
      <c r="A940" s="2" t="s">
        <v>342</v>
      </c>
      <c r="B940" t="s">
        <v>343</v>
      </c>
      <c r="C940">
        <v>1039435001</v>
      </c>
      <c r="D940">
        <v>2500</v>
      </c>
      <c r="E940" t="s">
        <v>197</v>
      </c>
      <c r="F940">
        <v>7795.1179009999996</v>
      </c>
      <c r="G940" t="s">
        <v>184</v>
      </c>
      <c r="I940" t="s">
        <v>28</v>
      </c>
      <c r="J940" t="s">
        <v>315</v>
      </c>
      <c r="K940" t="s">
        <v>316</v>
      </c>
      <c r="L940" t="s">
        <v>317</v>
      </c>
      <c r="M940" t="s">
        <v>270</v>
      </c>
    </row>
    <row r="941" spans="1:13" x14ac:dyDescent="0.2">
      <c r="A941" s="2" t="s">
        <v>342</v>
      </c>
      <c r="B941" t="s">
        <v>343</v>
      </c>
      <c r="C941">
        <v>1039435001</v>
      </c>
      <c r="D941">
        <v>2500</v>
      </c>
      <c r="E941" t="s">
        <v>198</v>
      </c>
      <c r="F941">
        <v>2058.8790994768601</v>
      </c>
      <c r="G941" t="s">
        <v>184</v>
      </c>
      <c r="I941" t="s">
        <v>28</v>
      </c>
      <c r="J941" t="s">
        <v>315</v>
      </c>
      <c r="K941" t="s">
        <v>316</v>
      </c>
      <c r="L941" t="s">
        <v>317</v>
      </c>
      <c r="M941" t="s">
        <v>270</v>
      </c>
    </row>
    <row r="942" spans="1:13" x14ac:dyDescent="0.2">
      <c r="A942" s="2" t="s">
        <v>342</v>
      </c>
      <c r="B942" t="s">
        <v>343</v>
      </c>
      <c r="C942">
        <v>1039435001</v>
      </c>
      <c r="D942">
        <v>2500</v>
      </c>
      <c r="E942" t="s">
        <v>109</v>
      </c>
      <c r="F942">
        <v>1262.9000000000001</v>
      </c>
      <c r="G942" t="s">
        <v>184</v>
      </c>
      <c r="I942" t="s">
        <v>28</v>
      </c>
      <c r="J942" t="s">
        <v>315</v>
      </c>
      <c r="K942" t="s">
        <v>316</v>
      </c>
      <c r="L942" t="s">
        <v>317</v>
      </c>
      <c r="M942" t="s">
        <v>270</v>
      </c>
    </row>
    <row r="943" spans="1:13" x14ac:dyDescent="0.2">
      <c r="A943" s="2" t="s">
        <v>342</v>
      </c>
      <c r="B943" t="s">
        <v>343</v>
      </c>
      <c r="C943">
        <v>1039435001</v>
      </c>
      <c r="D943">
        <v>2500</v>
      </c>
      <c r="E943" t="s">
        <v>199</v>
      </c>
      <c r="F943">
        <v>1238.3997400000001</v>
      </c>
      <c r="G943" t="s">
        <v>184</v>
      </c>
      <c r="I943" t="s">
        <v>28</v>
      </c>
      <c r="J943" t="s">
        <v>315</v>
      </c>
      <c r="K943" t="s">
        <v>316</v>
      </c>
      <c r="L943" t="s">
        <v>317</v>
      </c>
      <c r="M943" t="s">
        <v>270</v>
      </c>
    </row>
    <row r="944" spans="1:13" x14ac:dyDescent="0.2">
      <c r="A944" s="2" t="s">
        <v>342</v>
      </c>
      <c r="B944" t="s">
        <v>343</v>
      </c>
      <c r="C944">
        <v>1039435001</v>
      </c>
      <c r="D944">
        <v>2500</v>
      </c>
      <c r="E944" t="s">
        <v>8</v>
      </c>
      <c r="F944">
        <v>239.07499999999999</v>
      </c>
      <c r="G944" t="s">
        <v>184</v>
      </c>
      <c r="I944" t="s">
        <v>28</v>
      </c>
      <c r="J944" t="s">
        <v>315</v>
      </c>
      <c r="K944" t="s">
        <v>316</v>
      </c>
      <c r="L944" t="s">
        <v>317</v>
      </c>
      <c r="M944" t="s">
        <v>270</v>
      </c>
    </row>
    <row r="945" spans="1:13" x14ac:dyDescent="0.2">
      <c r="A945" s="2" t="s">
        <v>342</v>
      </c>
      <c r="B945" t="s">
        <v>343</v>
      </c>
      <c r="C945">
        <v>1039435001</v>
      </c>
      <c r="D945">
        <v>2500</v>
      </c>
      <c r="E945" t="s">
        <v>200</v>
      </c>
      <c r="F945">
        <v>234.43694500000001</v>
      </c>
      <c r="G945" t="s">
        <v>184</v>
      </c>
      <c r="I945" t="s">
        <v>28</v>
      </c>
      <c r="J945" t="s">
        <v>315</v>
      </c>
      <c r="K945" t="s">
        <v>316</v>
      </c>
      <c r="L945" t="s">
        <v>317</v>
      </c>
      <c r="M945" t="s">
        <v>270</v>
      </c>
    </row>
    <row r="946" spans="1:13" x14ac:dyDescent="0.2">
      <c r="A946" s="2" t="s">
        <v>342</v>
      </c>
      <c r="B946" t="s">
        <v>343</v>
      </c>
      <c r="C946">
        <v>1039435001</v>
      </c>
      <c r="D946">
        <v>2500</v>
      </c>
      <c r="E946" t="s">
        <v>201</v>
      </c>
      <c r="F946">
        <v>233782.5</v>
      </c>
      <c r="G946" t="s">
        <v>184</v>
      </c>
      <c r="I946" t="s">
        <v>28</v>
      </c>
      <c r="J946" t="s">
        <v>315</v>
      </c>
      <c r="K946" t="s">
        <v>316</v>
      </c>
      <c r="L946" t="s">
        <v>317</v>
      </c>
      <c r="M946" t="s">
        <v>270</v>
      </c>
    </row>
    <row r="947" spans="1:13" x14ac:dyDescent="0.2">
      <c r="A947" s="2" t="s">
        <v>342</v>
      </c>
      <c r="B947" t="s">
        <v>343</v>
      </c>
      <c r="C947">
        <v>1039435001</v>
      </c>
      <c r="D947">
        <v>2500</v>
      </c>
      <c r="E947" t="s">
        <v>202</v>
      </c>
      <c r="F947">
        <v>229247.1195</v>
      </c>
      <c r="G947" t="s">
        <v>184</v>
      </c>
      <c r="I947" t="s">
        <v>28</v>
      </c>
      <c r="J947" t="s">
        <v>315</v>
      </c>
      <c r="K947" t="s">
        <v>316</v>
      </c>
      <c r="L947" t="s">
        <v>317</v>
      </c>
      <c r="M947" t="s">
        <v>270</v>
      </c>
    </row>
    <row r="948" spans="1:13" x14ac:dyDescent="0.2">
      <c r="A948" s="2" t="s">
        <v>344</v>
      </c>
      <c r="B948" t="s">
        <v>345</v>
      </c>
      <c r="C948">
        <v>1039530001</v>
      </c>
      <c r="D948">
        <v>800</v>
      </c>
      <c r="E948" t="s">
        <v>107</v>
      </c>
      <c r="F948">
        <v>201.11500000000001</v>
      </c>
      <c r="G948" t="s">
        <v>184</v>
      </c>
      <c r="I948" t="s">
        <v>32</v>
      </c>
      <c r="J948" t="s">
        <v>178</v>
      </c>
      <c r="K948" t="s">
        <v>179</v>
      </c>
      <c r="L948" t="s">
        <v>180</v>
      </c>
      <c r="M948" t="s">
        <v>181</v>
      </c>
    </row>
    <row r="949" spans="1:13" x14ac:dyDescent="0.2">
      <c r="A949" s="2" t="s">
        <v>344</v>
      </c>
      <c r="B949" t="s">
        <v>345</v>
      </c>
      <c r="C949">
        <v>1039530001</v>
      </c>
      <c r="D949">
        <v>800</v>
      </c>
      <c r="E949" t="s">
        <v>182</v>
      </c>
      <c r="F949">
        <v>197.213369</v>
      </c>
      <c r="G949" t="s">
        <v>184</v>
      </c>
      <c r="I949" t="s">
        <v>32</v>
      </c>
      <c r="J949" t="s">
        <v>178</v>
      </c>
      <c r="K949" t="s">
        <v>179</v>
      </c>
      <c r="L949" t="s">
        <v>180</v>
      </c>
      <c r="M949" t="s">
        <v>181</v>
      </c>
    </row>
    <row r="950" spans="1:13" x14ac:dyDescent="0.2">
      <c r="A950" s="2" t="s">
        <v>344</v>
      </c>
      <c r="B950" t="s">
        <v>345</v>
      </c>
      <c r="C950">
        <v>1039530001</v>
      </c>
      <c r="D950">
        <v>800</v>
      </c>
      <c r="E950" t="s">
        <v>183</v>
      </c>
      <c r="F950">
        <v>670.87</v>
      </c>
      <c r="G950" t="s">
        <v>184</v>
      </c>
      <c r="I950" t="s">
        <v>32</v>
      </c>
      <c r="J950" t="s">
        <v>178</v>
      </c>
      <c r="K950" t="s">
        <v>179</v>
      </c>
      <c r="L950" t="s">
        <v>180</v>
      </c>
      <c r="M950" t="s">
        <v>181</v>
      </c>
    </row>
    <row r="951" spans="1:13" x14ac:dyDescent="0.2">
      <c r="A951" s="2" t="s">
        <v>344</v>
      </c>
      <c r="B951" t="s">
        <v>345</v>
      </c>
      <c r="C951">
        <v>1039530001</v>
      </c>
      <c r="D951">
        <v>800</v>
      </c>
      <c r="E951" t="s">
        <v>185</v>
      </c>
      <c r="F951">
        <v>657.85512200000005</v>
      </c>
      <c r="G951" t="s">
        <v>184</v>
      </c>
      <c r="I951" t="s">
        <v>32</v>
      </c>
      <c r="J951" t="s">
        <v>178</v>
      </c>
      <c r="K951" t="s">
        <v>179</v>
      </c>
      <c r="L951" t="s">
        <v>180</v>
      </c>
      <c r="M951" t="s">
        <v>181</v>
      </c>
    </row>
    <row r="952" spans="1:13" x14ac:dyDescent="0.2">
      <c r="A952" s="2" t="s">
        <v>344</v>
      </c>
      <c r="B952" t="s">
        <v>345</v>
      </c>
      <c r="C952">
        <v>1039530001</v>
      </c>
      <c r="D952">
        <v>800</v>
      </c>
      <c r="E952" t="s">
        <v>186</v>
      </c>
      <c r="F952">
        <v>268.27499999999998</v>
      </c>
      <c r="G952" t="s">
        <v>184</v>
      </c>
      <c r="I952" t="s">
        <v>32</v>
      </c>
      <c r="J952" t="s">
        <v>178</v>
      </c>
      <c r="K952" t="s">
        <v>179</v>
      </c>
      <c r="L952" t="s">
        <v>180</v>
      </c>
      <c r="M952" t="s">
        <v>181</v>
      </c>
    </row>
    <row r="953" spans="1:13" x14ac:dyDescent="0.2">
      <c r="A953" s="2" t="s">
        <v>344</v>
      </c>
      <c r="B953" t="s">
        <v>345</v>
      </c>
      <c r="C953">
        <v>1039530001</v>
      </c>
      <c r="D953">
        <v>800</v>
      </c>
      <c r="E953" t="s">
        <v>187</v>
      </c>
      <c r="F953">
        <v>263.07046500000001</v>
      </c>
      <c r="G953" t="s">
        <v>184</v>
      </c>
      <c r="I953" t="s">
        <v>32</v>
      </c>
      <c r="J953" t="s">
        <v>178</v>
      </c>
      <c r="K953" t="s">
        <v>179</v>
      </c>
      <c r="L953" t="s">
        <v>180</v>
      </c>
      <c r="M953" t="s">
        <v>181</v>
      </c>
    </row>
    <row r="954" spans="1:13" x14ac:dyDescent="0.2">
      <c r="A954" s="2" t="s">
        <v>344</v>
      </c>
      <c r="B954" t="s">
        <v>345</v>
      </c>
      <c r="C954">
        <v>1039530001</v>
      </c>
      <c r="D954">
        <v>800</v>
      </c>
      <c r="E954" t="s">
        <v>188</v>
      </c>
      <c r="F954">
        <v>929.65499999999997</v>
      </c>
      <c r="G954" t="s">
        <v>184</v>
      </c>
      <c r="I954" t="s">
        <v>32</v>
      </c>
      <c r="J954" t="s">
        <v>178</v>
      </c>
      <c r="K954" t="s">
        <v>179</v>
      </c>
      <c r="L954" t="s">
        <v>180</v>
      </c>
      <c r="M954" t="s">
        <v>181</v>
      </c>
    </row>
    <row r="955" spans="1:13" x14ac:dyDescent="0.2">
      <c r="A955" s="2" t="s">
        <v>344</v>
      </c>
      <c r="B955" t="s">
        <v>345</v>
      </c>
      <c r="C955">
        <v>1039530001</v>
      </c>
      <c r="D955">
        <v>800</v>
      </c>
      <c r="E955" t="s">
        <v>189</v>
      </c>
      <c r="F955">
        <v>911.61969299999998</v>
      </c>
      <c r="G955" t="s">
        <v>184</v>
      </c>
      <c r="I955" t="s">
        <v>32</v>
      </c>
      <c r="J955" t="s">
        <v>178</v>
      </c>
      <c r="K955" t="s">
        <v>179</v>
      </c>
      <c r="L955" t="s">
        <v>180</v>
      </c>
      <c r="M955" t="s">
        <v>181</v>
      </c>
    </row>
    <row r="956" spans="1:13" x14ac:dyDescent="0.2">
      <c r="A956" s="2" t="s">
        <v>344</v>
      </c>
      <c r="B956" t="s">
        <v>345</v>
      </c>
      <c r="C956">
        <v>1039530001</v>
      </c>
      <c r="D956">
        <v>800</v>
      </c>
      <c r="E956" t="s">
        <v>190</v>
      </c>
      <c r="F956">
        <v>130.30500000000001</v>
      </c>
      <c r="G956" t="s">
        <v>177</v>
      </c>
      <c r="I956" t="s">
        <v>32</v>
      </c>
      <c r="J956" t="s">
        <v>178</v>
      </c>
      <c r="K956" t="s">
        <v>179</v>
      </c>
      <c r="L956" t="s">
        <v>180</v>
      </c>
      <c r="M956" t="s">
        <v>181</v>
      </c>
    </row>
    <row r="957" spans="1:13" x14ac:dyDescent="0.2">
      <c r="A957" s="2" t="s">
        <v>344</v>
      </c>
      <c r="B957" t="s">
        <v>345</v>
      </c>
      <c r="C957">
        <v>1039530001</v>
      </c>
      <c r="D957">
        <v>800</v>
      </c>
      <c r="E957" t="s">
        <v>191</v>
      </c>
      <c r="F957">
        <v>127.777083</v>
      </c>
      <c r="G957" t="s">
        <v>177</v>
      </c>
      <c r="I957" t="s">
        <v>32</v>
      </c>
      <c r="J957" t="s">
        <v>178</v>
      </c>
      <c r="K957" t="s">
        <v>179</v>
      </c>
      <c r="L957" t="s">
        <v>180</v>
      </c>
      <c r="M957" t="s">
        <v>181</v>
      </c>
    </row>
    <row r="958" spans="1:13" x14ac:dyDescent="0.2">
      <c r="A958" s="2" t="s">
        <v>344</v>
      </c>
      <c r="B958" t="s">
        <v>345</v>
      </c>
      <c r="C958">
        <v>1039530001</v>
      </c>
      <c r="D958">
        <v>800</v>
      </c>
      <c r="E958" t="s">
        <v>192</v>
      </c>
      <c r="F958">
        <v>100.74</v>
      </c>
      <c r="G958" t="s">
        <v>184</v>
      </c>
      <c r="I958" t="s">
        <v>32</v>
      </c>
      <c r="J958" t="s">
        <v>178</v>
      </c>
      <c r="K958" t="s">
        <v>179</v>
      </c>
      <c r="L958" t="s">
        <v>180</v>
      </c>
      <c r="M958" t="s">
        <v>181</v>
      </c>
    </row>
    <row r="959" spans="1:13" x14ac:dyDescent="0.2">
      <c r="A959" s="2" t="s">
        <v>344</v>
      </c>
      <c r="B959" t="s">
        <v>345</v>
      </c>
      <c r="C959">
        <v>1039530001</v>
      </c>
      <c r="D959">
        <v>800</v>
      </c>
      <c r="E959" t="s">
        <v>193</v>
      </c>
      <c r="F959">
        <v>98.785644000000005</v>
      </c>
      <c r="G959" t="s">
        <v>184</v>
      </c>
      <c r="I959" t="s">
        <v>32</v>
      </c>
      <c r="J959" t="s">
        <v>178</v>
      </c>
      <c r="K959" t="s">
        <v>179</v>
      </c>
      <c r="L959" t="s">
        <v>180</v>
      </c>
      <c r="M959" t="s">
        <v>181</v>
      </c>
    </row>
    <row r="960" spans="1:13" x14ac:dyDescent="0.2">
      <c r="A960" s="2" t="s">
        <v>344</v>
      </c>
      <c r="B960" t="s">
        <v>345</v>
      </c>
      <c r="C960">
        <v>1039530001</v>
      </c>
      <c r="D960">
        <v>800</v>
      </c>
      <c r="E960" t="s">
        <v>108</v>
      </c>
      <c r="F960">
        <v>869.64244740533002</v>
      </c>
      <c r="G960" t="s">
        <v>184</v>
      </c>
      <c r="I960" t="s">
        <v>32</v>
      </c>
      <c r="J960" t="s">
        <v>178</v>
      </c>
      <c r="K960" t="s">
        <v>179</v>
      </c>
      <c r="L960" t="s">
        <v>180</v>
      </c>
      <c r="M960" t="s">
        <v>181</v>
      </c>
    </row>
    <row r="961" spans="1:13" x14ac:dyDescent="0.2">
      <c r="A961" s="2" t="s">
        <v>344</v>
      </c>
      <c r="B961" t="s">
        <v>345</v>
      </c>
      <c r="C961">
        <v>1039530001</v>
      </c>
      <c r="D961">
        <v>800</v>
      </c>
      <c r="E961" t="s">
        <v>194</v>
      </c>
      <c r="F961">
        <v>19.344999999999999</v>
      </c>
      <c r="G961" t="s">
        <v>184</v>
      </c>
      <c r="I961" t="s">
        <v>32</v>
      </c>
      <c r="J961" t="s">
        <v>178</v>
      </c>
      <c r="K961" t="s">
        <v>179</v>
      </c>
      <c r="L961" t="s">
        <v>180</v>
      </c>
      <c r="M961" t="s">
        <v>181</v>
      </c>
    </row>
    <row r="962" spans="1:13" x14ac:dyDescent="0.2">
      <c r="A962" s="2" t="s">
        <v>344</v>
      </c>
      <c r="B962" t="s">
        <v>345</v>
      </c>
      <c r="C962">
        <v>1039530001</v>
      </c>
      <c r="D962">
        <v>800</v>
      </c>
      <c r="E962" t="s">
        <v>195</v>
      </c>
      <c r="F962">
        <v>18.969707</v>
      </c>
      <c r="G962" t="s">
        <v>184</v>
      </c>
      <c r="I962" t="s">
        <v>32</v>
      </c>
      <c r="J962" t="s">
        <v>178</v>
      </c>
      <c r="K962" t="s">
        <v>179</v>
      </c>
      <c r="L962" t="s">
        <v>180</v>
      </c>
      <c r="M962" t="s">
        <v>181</v>
      </c>
    </row>
    <row r="963" spans="1:13" x14ac:dyDescent="0.2">
      <c r="A963" s="2" t="s">
        <v>344</v>
      </c>
      <c r="B963" t="s">
        <v>345</v>
      </c>
      <c r="C963">
        <v>1039530001</v>
      </c>
      <c r="D963">
        <v>800</v>
      </c>
      <c r="E963" t="s">
        <v>196</v>
      </c>
      <c r="F963">
        <v>3825.2</v>
      </c>
      <c r="G963" t="s">
        <v>184</v>
      </c>
      <c r="I963" t="s">
        <v>32</v>
      </c>
      <c r="J963" t="s">
        <v>178</v>
      </c>
      <c r="K963" t="s">
        <v>179</v>
      </c>
      <c r="L963" t="s">
        <v>180</v>
      </c>
      <c r="M963" t="s">
        <v>181</v>
      </c>
    </row>
    <row r="964" spans="1:13" x14ac:dyDescent="0.2">
      <c r="A964" s="2" t="s">
        <v>344</v>
      </c>
      <c r="B964" t="s">
        <v>345</v>
      </c>
      <c r="C964">
        <v>1039530001</v>
      </c>
      <c r="D964">
        <v>800</v>
      </c>
      <c r="E964" t="s">
        <v>197</v>
      </c>
      <c r="F964">
        <v>3750.9911200000001</v>
      </c>
      <c r="G964" t="s">
        <v>184</v>
      </c>
      <c r="I964" t="s">
        <v>32</v>
      </c>
      <c r="J964" t="s">
        <v>178</v>
      </c>
      <c r="K964" t="s">
        <v>179</v>
      </c>
      <c r="L964" t="s">
        <v>180</v>
      </c>
      <c r="M964" t="s">
        <v>181</v>
      </c>
    </row>
    <row r="965" spans="1:13" x14ac:dyDescent="0.2">
      <c r="A965" s="2" t="s">
        <v>344</v>
      </c>
      <c r="B965" t="s">
        <v>345</v>
      </c>
      <c r="C965">
        <v>1039530001</v>
      </c>
      <c r="D965">
        <v>800</v>
      </c>
      <c r="E965" t="s">
        <v>198</v>
      </c>
      <c r="F965">
        <v>852.77138392566599</v>
      </c>
      <c r="G965" t="s">
        <v>184</v>
      </c>
      <c r="I965" t="s">
        <v>32</v>
      </c>
      <c r="J965" t="s">
        <v>178</v>
      </c>
      <c r="K965" t="s">
        <v>179</v>
      </c>
      <c r="L965" t="s">
        <v>180</v>
      </c>
      <c r="M965" t="s">
        <v>181</v>
      </c>
    </row>
    <row r="966" spans="1:13" x14ac:dyDescent="0.2">
      <c r="A966" s="2" t="s">
        <v>344</v>
      </c>
      <c r="B966" t="s">
        <v>345</v>
      </c>
      <c r="C966">
        <v>1039530001</v>
      </c>
      <c r="D966">
        <v>800</v>
      </c>
      <c r="E966" t="s">
        <v>109</v>
      </c>
      <c r="F966">
        <v>100.74</v>
      </c>
      <c r="G966" t="s">
        <v>184</v>
      </c>
      <c r="I966" t="s">
        <v>32</v>
      </c>
      <c r="J966" t="s">
        <v>178</v>
      </c>
      <c r="K966" t="s">
        <v>179</v>
      </c>
      <c r="L966" t="s">
        <v>180</v>
      </c>
      <c r="M966" t="s">
        <v>181</v>
      </c>
    </row>
    <row r="967" spans="1:13" x14ac:dyDescent="0.2">
      <c r="A967" s="2" t="s">
        <v>344</v>
      </c>
      <c r="B967" t="s">
        <v>345</v>
      </c>
      <c r="C967">
        <v>1039530001</v>
      </c>
      <c r="D967">
        <v>800</v>
      </c>
      <c r="E967" t="s">
        <v>199</v>
      </c>
      <c r="F967">
        <v>98.785644000000005</v>
      </c>
      <c r="G967" t="s">
        <v>184</v>
      </c>
      <c r="I967" t="s">
        <v>32</v>
      </c>
      <c r="J967" t="s">
        <v>178</v>
      </c>
      <c r="K967" t="s">
        <v>179</v>
      </c>
      <c r="L967" t="s">
        <v>180</v>
      </c>
      <c r="M967" t="s">
        <v>181</v>
      </c>
    </row>
    <row r="968" spans="1:13" x14ac:dyDescent="0.2">
      <c r="A968" s="2" t="s">
        <v>344</v>
      </c>
      <c r="B968" t="s">
        <v>345</v>
      </c>
      <c r="C968">
        <v>1039530001</v>
      </c>
      <c r="D968">
        <v>800</v>
      </c>
      <c r="E968" t="s">
        <v>8</v>
      </c>
      <c r="F968">
        <v>72.635000000000005</v>
      </c>
      <c r="G968" t="s">
        <v>184</v>
      </c>
      <c r="I968" t="s">
        <v>32</v>
      </c>
      <c r="J968" t="s">
        <v>178</v>
      </c>
      <c r="K968" t="s">
        <v>179</v>
      </c>
      <c r="L968" t="s">
        <v>180</v>
      </c>
      <c r="M968" t="s">
        <v>181</v>
      </c>
    </row>
    <row r="969" spans="1:13" x14ac:dyDescent="0.2">
      <c r="A969" s="2" t="s">
        <v>344</v>
      </c>
      <c r="B969" t="s">
        <v>345</v>
      </c>
      <c r="C969">
        <v>1039530001</v>
      </c>
      <c r="D969">
        <v>800</v>
      </c>
      <c r="E969" t="s">
        <v>200</v>
      </c>
      <c r="F969">
        <v>71.225881000000001</v>
      </c>
      <c r="G969" t="s">
        <v>184</v>
      </c>
      <c r="I969" t="s">
        <v>32</v>
      </c>
      <c r="J969" t="s">
        <v>178</v>
      </c>
      <c r="K969" t="s">
        <v>179</v>
      </c>
      <c r="L969" t="s">
        <v>180</v>
      </c>
      <c r="M969" t="s">
        <v>181</v>
      </c>
    </row>
    <row r="970" spans="1:13" x14ac:dyDescent="0.2">
      <c r="A970" s="2" t="s">
        <v>344</v>
      </c>
      <c r="B970" t="s">
        <v>345</v>
      </c>
      <c r="C970">
        <v>1039530001</v>
      </c>
      <c r="D970">
        <v>800</v>
      </c>
      <c r="E970" t="s">
        <v>201</v>
      </c>
      <c r="F970">
        <v>67087</v>
      </c>
      <c r="G970" t="s">
        <v>184</v>
      </c>
      <c r="I970" t="s">
        <v>32</v>
      </c>
      <c r="J970" t="s">
        <v>178</v>
      </c>
      <c r="K970" t="s">
        <v>179</v>
      </c>
      <c r="L970" t="s">
        <v>180</v>
      </c>
      <c r="M970" t="s">
        <v>181</v>
      </c>
    </row>
    <row r="971" spans="1:13" x14ac:dyDescent="0.2">
      <c r="A971" s="2" t="s">
        <v>344</v>
      </c>
      <c r="B971" t="s">
        <v>345</v>
      </c>
      <c r="C971">
        <v>1039530001</v>
      </c>
      <c r="D971">
        <v>800</v>
      </c>
      <c r="E971" t="s">
        <v>202</v>
      </c>
      <c r="F971">
        <v>65785.512199999997</v>
      </c>
      <c r="G971" t="s">
        <v>184</v>
      </c>
      <c r="I971" t="s">
        <v>32</v>
      </c>
      <c r="J971" t="s">
        <v>178</v>
      </c>
      <c r="K971" t="s">
        <v>179</v>
      </c>
      <c r="L971" t="s">
        <v>180</v>
      </c>
      <c r="M971" t="s">
        <v>181</v>
      </c>
    </row>
    <row r="972" spans="1:13" x14ac:dyDescent="0.2">
      <c r="A972" s="2" t="s">
        <v>346</v>
      </c>
      <c r="B972" t="s">
        <v>347</v>
      </c>
      <c r="C972">
        <v>1048117001</v>
      </c>
      <c r="D972">
        <v>1200</v>
      </c>
      <c r="E972" t="s">
        <v>107</v>
      </c>
      <c r="F972">
        <v>254.77</v>
      </c>
      <c r="G972" t="s">
        <v>177</v>
      </c>
      <c r="I972" t="s">
        <v>52</v>
      </c>
      <c r="J972" t="s">
        <v>348</v>
      </c>
      <c r="K972" t="s">
        <v>349</v>
      </c>
      <c r="L972" t="s">
        <v>350</v>
      </c>
      <c r="M972" t="s">
        <v>181</v>
      </c>
    </row>
    <row r="973" spans="1:13" x14ac:dyDescent="0.2">
      <c r="A973" s="2" t="s">
        <v>346</v>
      </c>
      <c r="B973" t="s">
        <v>347</v>
      </c>
      <c r="C973">
        <v>1048117001</v>
      </c>
      <c r="D973">
        <v>1200</v>
      </c>
      <c r="E973" t="s">
        <v>182</v>
      </c>
      <c r="F973">
        <v>254.77</v>
      </c>
      <c r="G973" t="s">
        <v>177</v>
      </c>
      <c r="I973" t="s">
        <v>52</v>
      </c>
      <c r="J973" t="s">
        <v>348</v>
      </c>
      <c r="K973" t="s">
        <v>349</v>
      </c>
      <c r="L973" t="s">
        <v>350</v>
      </c>
      <c r="M973" t="s">
        <v>181</v>
      </c>
    </row>
    <row r="974" spans="1:13" x14ac:dyDescent="0.2">
      <c r="A974" s="2" t="s">
        <v>346</v>
      </c>
      <c r="B974" t="s">
        <v>347</v>
      </c>
      <c r="C974">
        <v>1048117001</v>
      </c>
      <c r="D974">
        <v>1200</v>
      </c>
      <c r="E974" t="s">
        <v>183</v>
      </c>
      <c r="F974">
        <v>1246.1099999999999</v>
      </c>
      <c r="G974" t="s">
        <v>177</v>
      </c>
      <c r="I974" t="s">
        <v>52</v>
      </c>
      <c r="J974" t="s">
        <v>348</v>
      </c>
      <c r="K974" t="s">
        <v>349</v>
      </c>
      <c r="L974" t="s">
        <v>350</v>
      </c>
      <c r="M974" t="s">
        <v>181</v>
      </c>
    </row>
    <row r="975" spans="1:13" x14ac:dyDescent="0.2">
      <c r="A975" s="2" t="s">
        <v>346</v>
      </c>
      <c r="B975" t="s">
        <v>347</v>
      </c>
      <c r="C975">
        <v>1048117001</v>
      </c>
      <c r="D975">
        <v>1200</v>
      </c>
      <c r="E975" t="s">
        <v>185</v>
      </c>
      <c r="F975">
        <v>1246.1099999999999</v>
      </c>
      <c r="G975" t="s">
        <v>177</v>
      </c>
      <c r="I975" t="s">
        <v>52</v>
      </c>
      <c r="J975" t="s">
        <v>348</v>
      </c>
      <c r="K975" t="s">
        <v>349</v>
      </c>
      <c r="L975" t="s">
        <v>350</v>
      </c>
      <c r="M975" t="s">
        <v>181</v>
      </c>
    </row>
    <row r="976" spans="1:13" x14ac:dyDescent="0.2">
      <c r="A976" s="2" t="s">
        <v>346</v>
      </c>
      <c r="B976" t="s">
        <v>347</v>
      </c>
      <c r="C976">
        <v>1048117001</v>
      </c>
      <c r="D976">
        <v>1200</v>
      </c>
      <c r="E976" t="s">
        <v>186</v>
      </c>
      <c r="F976">
        <v>311.70999999999998</v>
      </c>
      <c r="G976" t="s">
        <v>177</v>
      </c>
      <c r="I976" t="s">
        <v>52</v>
      </c>
      <c r="J976" t="s">
        <v>348</v>
      </c>
      <c r="K976" t="s">
        <v>349</v>
      </c>
      <c r="L976" t="s">
        <v>350</v>
      </c>
      <c r="M976" t="s">
        <v>181</v>
      </c>
    </row>
    <row r="977" spans="1:13" x14ac:dyDescent="0.2">
      <c r="A977" s="2" t="s">
        <v>346</v>
      </c>
      <c r="B977" t="s">
        <v>347</v>
      </c>
      <c r="C977">
        <v>1048117001</v>
      </c>
      <c r="D977">
        <v>1200</v>
      </c>
      <c r="E977" t="s">
        <v>187</v>
      </c>
      <c r="F977">
        <v>311.70999999999998</v>
      </c>
      <c r="G977" t="s">
        <v>177</v>
      </c>
      <c r="I977" t="s">
        <v>52</v>
      </c>
      <c r="J977" t="s">
        <v>348</v>
      </c>
      <c r="K977" t="s">
        <v>349</v>
      </c>
      <c r="L977" t="s">
        <v>350</v>
      </c>
      <c r="M977" t="s">
        <v>181</v>
      </c>
    </row>
    <row r="978" spans="1:13" x14ac:dyDescent="0.2">
      <c r="A978" s="2" t="s">
        <v>346</v>
      </c>
      <c r="B978" t="s">
        <v>347</v>
      </c>
      <c r="C978">
        <v>1048117001</v>
      </c>
      <c r="D978">
        <v>1200</v>
      </c>
      <c r="E978" t="s">
        <v>188</v>
      </c>
      <c r="F978">
        <v>526.33000000000004</v>
      </c>
      <c r="G978" t="s">
        <v>177</v>
      </c>
      <c r="I978" t="s">
        <v>52</v>
      </c>
      <c r="J978" t="s">
        <v>348</v>
      </c>
      <c r="K978" t="s">
        <v>349</v>
      </c>
      <c r="L978" t="s">
        <v>350</v>
      </c>
      <c r="M978" t="s">
        <v>181</v>
      </c>
    </row>
    <row r="979" spans="1:13" x14ac:dyDescent="0.2">
      <c r="A979" s="2" t="s">
        <v>346</v>
      </c>
      <c r="B979" t="s">
        <v>347</v>
      </c>
      <c r="C979">
        <v>1048117001</v>
      </c>
      <c r="D979">
        <v>1200</v>
      </c>
      <c r="E979" t="s">
        <v>189</v>
      </c>
      <c r="F979">
        <v>526.33000000000004</v>
      </c>
      <c r="G979" t="s">
        <v>177</v>
      </c>
      <c r="I979" t="s">
        <v>52</v>
      </c>
      <c r="J979" t="s">
        <v>348</v>
      </c>
      <c r="K979" t="s">
        <v>349</v>
      </c>
      <c r="L979" t="s">
        <v>350</v>
      </c>
      <c r="M979" t="s">
        <v>181</v>
      </c>
    </row>
    <row r="980" spans="1:13" x14ac:dyDescent="0.2">
      <c r="A980" s="2" t="s">
        <v>346</v>
      </c>
      <c r="B980" t="s">
        <v>347</v>
      </c>
      <c r="C980">
        <v>1048117001</v>
      </c>
      <c r="D980">
        <v>1200</v>
      </c>
      <c r="E980" t="s">
        <v>190</v>
      </c>
      <c r="F980">
        <v>209.875</v>
      </c>
      <c r="G980" t="s">
        <v>177</v>
      </c>
      <c r="I980" t="s">
        <v>52</v>
      </c>
      <c r="J980" t="s">
        <v>348</v>
      </c>
      <c r="K980" t="s">
        <v>349</v>
      </c>
      <c r="L980" t="s">
        <v>350</v>
      </c>
      <c r="M980" t="s">
        <v>181</v>
      </c>
    </row>
    <row r="981" spans="1:13" x14ac:dyDescent="0.2">
      <c r="A981" s="2" t="s">
        <v>346</v>
      </c>
      <c r="B981" t="s">
        <v>347</v>
      </c>
      <c r="C981">
        <v>1048117001</v>
      </c>
      <c r="D981">
        <v>1200</v>
      </c>
      <c r="E981" t="s">
        <v>191</v>
      </c>
      <c r="F981">
        <v>209.875</v>
      </c>
      <c r="G981" t="s">
        <v>177</v>
      </c>
      <c r="I981" t="s">
        <v>52</v>
      </c>
      <c r="J981" t="s">
        <v>348</v>
      </c>
      <c r="K981" t="s">
        <v>349</v>
      </c>
      <c r="L981" t="s">
        <v>350</v>
      </c>
      <c r="M981" t="s">
        <v>181</v>
      </c>
    </row>
    <row r="982" spans="1:13" x14ac:dyDescent="0.2">
      <c r="A982" s="2" t="s">
        <v>346</v>
      </c>
      <c r="B982" t="s">
        <v>347</v>
      </c>
      <c r="C982">
        <v>1048117001</v>
      </c>
      <c r="D982">
        <v>1200</v>
      </c>
      <c r="E982" t="s">
        <v>192</v>
      </c>
      <c r="F982">
        <v>270.10000000000002</v>
      </c>
      <c r="G982" t="s">
        <v>177</v>
      </c>
      <c r="I982" t="s">
        <v>52</v>
      </c>
      <c r="J982" t="s">
        <v>348</v>
      </c>
      <c r="K982" t="s">
        <v>349</v>
      </c>
      <c r="L982" t="s">
        <v>350</v>
      </c>
      <c r="M982" t="s">
        <v>181</v>
      </c>
    </row>
    <row r="983" spans="1:13" x14ac:dyDescent="0.2">
      <c r="A983" s="2" t="s">
        <v>346</v>
      </c>
      <c r="B983" t="s">
        <v>347</v>
      </c>
      <c r="C983">
        <v>1048117001</v>
      </c>
      <c r="D983">
        <v>1200</v>
      </c>
      <c r="E983" t="s">
        <v>193</v>
      </c>
      <c r="F983">
        <v>270.10000000000002</v>
      </c>
      <c r="G983" t="s">
        <v>177</v>
      </c>
      <c r="I983" t="s">
        <v>52</v>
      </c>
      <c r="J983" t="s">
        <v>348</v>
      </c>
      <c r="K983" t="s">
        <v>349</v>
      </c>
      <c r="L983" t="s">
        <v>350</v>
      </c>
      <c r="M983" t="s">
        <v>181</v>
      </c>
    </row>
    <row r="984" spans="1:13" x14ac:dyDescent="0.2">
      <c r="A984" s="2" t="s">
        <v>346</v>
      </c>
      <c r="B984" t="s">
        <v>347</v>
      </c>
      <c r="C984">
        <v>1048117001</v>
      </c>
      <c r="D984">
        <v>1200</v>
      </c>
      <c r="E984" t="s">
        <v>108</v>
      </c>
      <c r="F984">
        <v>256.21669004207598</v>
      </c>
      <c r="G984" t="s">
        <v>177</v>
      </c>
      <c r="I984" t="s">
        <v>52</v>
      </c>
      <c r="J984" t="s">
        <v>348</v>
      </c>
      <c r="K984" t="s">
        <v>349</v>
      </c>
      <c r="L984" t="s">
        <v>350</v>
      </c>
      <c r="M984" t="s">
        <v>181</v>
      </c>
    </row>
    <row r="985" spans="1:13" x14ac:dyDescent="0.2">
      <c r="A985" s="2" t="s">
        <v>346</v>
      </c>
      <c r="B985" t="s">
        <v>347</v>
      </c>
      <c r="C985">
        <v>1048117001</v>
      </c>
      <c r="D985">
        <v>1200</v>
      </c>
      <c r="E985" t="s">
        <v>194</v>
      </c>
      <c r="F985">
        <v>51.1</v>
      </c>
      <c r="G985" t="s">
        <v>177</v>
      </c>
      <c r="I985" t="s">
        <v>52</v>
      </c>
      <c r="J985" t="s">
        <v>348</v>
      </c>
      <c r="K985" t="s">
        <v>349</v>
      </c>
      <c r="L985" t="s">
        <v>350</v>
      </c>
      <c r="M985" t="s">
        <v>181</v>
      </c>
    </row>
    <row r="986" spans="1:13" x14ac:dyDescent="0.2">
      <c r="A986" s="2" t="s">
        <v>346</v>
      </c>
      <c r="B986" t="s">
        <v>347</v>
      </c>
      <c r="C986">
        <v>1048117001</v>
      </c>
      <c r="D986">
        <v>1200</v>
      </c>
      <c r="E986" t="s">
        <v>195</v>
      </c>
      <c r="F986">
        <v>51.1</v>
      </c>
      <c r="G986" t="s">
        <v>177</v>
      </c>
      <c r="I986" t="s">
        <v>52</v>
      </c>
      <c r="J986" t="s">
        <v>348</v>
      </c>
      <c r="K986" t="s">
        <v>349</v>
      </c>
      <c r="L986" t="s">
        <v>350</v>
      </c>
      <c r="M986" t="s">
        <v>181</v>
      </c>
    </row>
    <row r="987" spans="1:13" x14ac:dyDescent="0.2">
      <c r="A987" s="2" t="s">
        <v>346</v>
      </c>
      <c r="B987" t="s">
        <v>347</v>
      </c>
      <c r="C987">
        <v>1048117001</v>
      </c>
      <c r="D987">
        <v>1200</v>
      </c>
      <c r="E987" t="s">
        <v>196</v>
      </c>
      <c r="F987">
        <v>1065.8</v>
      </c>
      <c r="G987" t="s">
        <v>177</v>
      </c>
      <c r="I987" t="s">
        <v>52</v>
      </c>
      <c r="J987" t="s">
        <v>348</v>
      </c>
      <c r="K987" t="s">
        <v>349</v>
      </c>
      <c r="L987" t="s">
        <v>350</v>
      </c>
      <c r="M987" t="s">
        <v>181</v>
      </c>
    </row>
    <row r="988" spans="1:13" x14ac:dyDescent="0.2">
      <c r="A988" s="2" t="s">
        <v>346</v>
      </c>
      <c r="B988" t="s">
        <v>347</v>
      </c>
      <c r="C988">
        <v>1048117001</v>
      </c>
      <c r="D988">
        <v>1200</v>
      </c>
      <c r="E988" t="s">
        <v>197</v>
      </c>
      <c r="F988">
        <v>1065.8</v>
      </c>
      <c r="G988" t="s">
        <v>177</v>
      </c>
      <c r="I988" t="s">
        <v>52</v>
      </c>
      <c r="J988" t="s">
        <v>348</v>
      </c>
      <c r="K988" t="s">
        <v>349</v>
      </c>
      <c r="L988" t="s">
        <v>350</v>
      </c>
      <c r="M988" t="s">
        <v>181</v>
      </c>
    </row>
    <row r="989" spans="1:13" x14ac:dyDescent="0.2">
      <c r="A989" s="2" t="s">
        <v>346</v>
      </c>
      <c r="B989" t="s">
        <v>347</v>
      </c>
      <c r="C989">
        <v>1048117001</v>
      </c>
      <c r="D989">
        <v>1200</v>
      </c>
      <c r="E989" t="s">
        <v>198</v>
      </c>
      <c r="F989">
        <v>256.21669004207598</v>
      </c>
      <c r="G989" t="s">
        <v>177</v>
      </c>
      <c r="I989" t="s">
        <v>52</v>
      </c>
      <c r="J989" t="s">
        <v>348</v>
      </c>
      <c r="K989" t="s">
        <v>349</v>
      </c>
      <c r="L989" t="s">
        <v>350</v>
      </c>
      <c r="M989" t="s">
        <v>181</v>
      </c>
    </row>
    <row r="990" spans="1:13" x14ac:dyDescent="0.2">
      <c r="A990" s="2" t="s">
        <v>346</v>
      </c>
      <c r="B990" t="s">
        <v>347</v>
      </c>
      <c r="C990">
        <v>1048117001</v>
      </c>
      <c r="D990">
        <v>1200</v>
      </c>
      <c r="E990" t="s">
        <v>109</v>
      </c>
      <c r="F990">
        <v>270.10000000000002</v>
      </c>
      <c r="G990" t="s">
        <v>177</v>
      </c>
      <c r="I990" t="s">
        <v>52</v>
      </c>
      <c r="J990" t="s">
        <v>348</v>
      </c>
      <c r="K990" t="s">
        <v>349</v>
      </c>
      <c r="L990" t="s">
        <v>350</v>
      </c>
      <c r="M990" t="s">
        <v>181</v>
      </c>
    </row>
    <row r="991" spans="1:13" x14ac:dyDescent="0.2">
      <c r="A991" s="2" t="s">
        <v>346</v>
      </c>
      <c r="B991" t="s">
        <v>347</v>
      </c>
      <c r="C991">
        <v>1048117001</v>
      </c>
      <c r="D991">
        <v>1200</v>
      </c>
      <c r="E991" t="s">
        <v>199</v>
      </c>
      <c r="F991">
        <v>270.10000000000002</v>
      </c>
      <c r="G991" t="s">
        <v>177</v>
      </c>
      <c r="I991" t="s">
        <v>52</v>
      </c>
      <c r="J991" t="s">
        <v>348</v>
      </c>
      <c r="K991" t="s">
        <v>349</v>
      </c>
      <c r="L991" t="s">
        <v>350</v>
      </c>
      <c r="M991" t="s">
        <v>181</v>
      </c>
    </row>
    <row r="992" spans="1:13" x14ac:dyDescent="0.2">
      <c r="A992" s="2" t="s">
        <v>346</v>
      </c>
      <c r="B992" t="s">
        <v>347</v>
      </c>
      <c r="C992">
        <v>1048117001</v>
      </c>
      <c r="D992">
        <v>1200</v>
      </c>
      <c r="E992" t="s">
        <v>8</v>
      </c>
      <c r="F992">
        <v>172.64500000000001</v>
      </c>
      <c r="G992" t="s">
        <v>177</v>
      </c>
      <c r="I992" t="s">
        <v>52</v>
      </c>
      <c r="J992" t="s">
        <v>348</v>
      </c>
      <c r="K992" t="s">
        <v>349</v>
      </c>
      <c r="L992" t="s">
        <v>350</v>
      </c>
      <c r="M992" t="s">
        <v>181</v>
      </c>
    </row>
    <row r="993" spans="1:13" x14ac:dyDescent="0.2">
      <c r="A993" s="2" t="s">
        <v>346</v>
      </c>
      <c r="B993" t="s">
        <v>347</v>
      </c>
      <c r="C993">
        <v>1048117001</v>
      </c>
      <c r="D993">
        <v>1200</v>
      </c>
      <c r="E993" t="s">
        <v>200</v>
      </c>
      <c r="F993">
        <v>172.64500000000001</v>
      </c>
      <c r="G993" t="s">
        <v>177</v>
      </c>
      <c r="I993" t="s">
        <v>52</v>
      </c>
      <c r="J993" t="s">
        <v>348</v>
      </c>
      <c r="K993" t="s">
        <v>349</v>
      </c>
      <c r="L993" t="s">
        <v>350</v>
      </c>
      <c r="M993" t="s">
        <v>181</v>
      </c>
    </row>
    <row r="994" spans="1:13" x14ac:dyDescent="0.2">
      <c r="A994" s="2" t="s">
        <v>346</v>
      </c>
      <c r="B994" t="s">
        <v>347</v>
      </c>
      <c r="C994">
        <v>1048117001</v>
      </c>
      <c r="D994">
        <v>1200</v>
      </c>
      <c r="E994" t="s">
        <v>201</v>
      </c>
      <c r="F994">
        <v>14162</v>
      </c>
      <c r="G994" t="s">
        <v>177</v>
      </c>
      <c r="I994" t="s">
        <v>52</v>
      </c>
      <c r="J994" t="s">
        <v>348</v>
      </c>
      <c r="K994" t="s">
        <v>349</v>
      </c>
      <c r="L994" t="s">
        <v>350</v>
      </c>
      <c r="M994" t="s">
        <v>181</v>
      </c>
    </row>
    <row r="995" spans="1:13" x14ac:dyDescent="0.2">
      <c r="A995" s="2" t="s">
        <v>346</v>
      </c>
      <c r="B995" t="s">
        <v>347</v>
      </c>
      <c r="C995">
        <v>1048117001</v>
      </c>
      <c r="D995">
        <v>1200</v>
      </c>
      <c r="E995" t="s">
        <v>202</v>
      </c>
      <c r="F995">
        <v>14162</v>
      </c>
      <c r="G995" t="s">
        <v>177</v>
      </c>
      <c r="I995" t="s">
        <v>52</v>
      </c>
      <c r="J995" t="s">
        <v>348</v>
      </c>
      <c r="K995" t="s">
        <v>349</v>
      </c>
      <c r="L995" t="s">
        <v>350</v>
      </c>
      <c r="M995" t="s">
        <v>181</v>
      </c>
    </row>
    <row r="996" spans="1:13" x14ac:dyDescent="0.2">
      <c r="A996" s="2" t="s">
        <v>351</v>
      </c>
      <c r="B996" t="s">
        <v>352</v>
      </c>
      <c r="C996">
        <v>1052529001</v>
      </c>
      <c r="D996">
        <v>240</v>
      </c>
      <c r="E996" t="s">
        <v>107</v>
      </c>
      <c r="F996">
        <v>9.125</v>
      </c>
      <c r="G996" t="s">
        <v>298</v>
      </c>
      <c r="I996" t="s">
        <v>7</v>
      </c>
      <c r="J996" t="s">
        <v>353</v>
      </c>
      <c r="K996" t="s">
        <v>354</v>
      </c>
      <c r="L996" t="s">
        <v>355</v>
      </c>
      <c r="M996" t="s">
        <v>270</v>
      </c>
    </row>
    <row r="997" spans="1:13" x14ac:dyDescent="0.2">
      <c r="A997" s="2" t="s">
        <v>351</v>
      </c>
      <c r="B997" t="s">
        <v>352</v>
      </c>
      <c r="C997">
        <v>1052529001</v>
      </c>
      <c r="D997">
        <v>240</v>
      </c>
      <c r="E997" t="s">
        <v>182</v>
      </c>
      <c r="F997">
        <v>8.3731000000000009</v>
      </c>
      <c r="G997" t="s">
        <v>298</v>
      </c>
      <c r="I997" t="s">
        <v>7</v>
      </c>
      <c r="J997" t="s">
        <v>353</v>
      </c>
      <c r="K997" t="s">
        <v>354</v>
      </c>
      <c r="L997" t="s">
        <v>355</v>
      </c>
      <c r="M997" t="s">
        <v>270</v>
      </c>
    </row>
    <row r="998" spans="1:13" x14ac:dyDescent="0.2">
      <c r="A998" s="2" t="s">
        <v>351</v>
      </c>
      <c r="B998" t="s">
        <v>352</v>
      </c>
      <c r="C998">
        <v>1052529001</v>
      </c>
      <c r="D998">
        <v>240</v>
      </c>
      <c r="E998" t="s">
        <v>183</v>
      </c>
      <c r="F998">
        <v>52.56</v>
      </c>
      <c r="G998" t="s">
        <v>298</v>
      </c>
      <c r="I998" t="s">
        <v>7</v>
      </c>
      <c r="J998" t="s">
        <v>353</v>
      </c>
      <c r="K998" t="s">
        <v>354</v>
      </c>
      <c r="L998" t="s">
        <v>355</v>
      </c>
      <c r="M998" t="s">
        <v>270</v>
      </c>
    </row>
    <row r="999" spans="1:13" x14ac:dyDescent="0.2">
      <c r="A999" s="2" t="s">
        <v>351</v>
      </c>
      <c r="B999" t="s">
        <v>352</v>
      </c>
      <c r="C999">
        <v>1052529001</v>
      </c>
      <c r="D999">
        <v>240</v>
      </c>
      <c r="E999" t="s">
        <v>185</v>
      </c>
      <c r="F999">
        <v>48.229056</v>
      </c>
      <c r="G999" t="s">
        <v>298</v>
      </c>
      <c r="I999" t="s">
        <v>7</v>
      </c>
      <c r="J999" t="s">
        <v>353</v>
      </c>
      <c r="K999" t="s">
        <v>354</v>
      </c>
      <c r="L999" t="s">
        <v>355</v>
      </c>
      <c r="M999" t="s">
        <v>270</v>
      </c>
    </row>
    <row r="1000" spans="1:13" x14ac:dyDescent="0.2">
      <c r="A1000" s="2" t="s">
        <v>351</v>
      </c>
      <c r="B1000" t="s">
        <v>352</v>
      </c>
      <c r="C1000">
        <v>1052529001</v>
      </c>
      <c r="D1000">
        <v>240</v>
      </c>
      <c r="E1000" t="s">
        <v>186</v>
      </c>
      <c r="F1000">
        <v>12.41</v>
      </c>
      <c r="G1000" t="s">
        <v>298</v>
      </c>
      <c r="I1000" t="s">
        <v>7</v>
      </c>
      <c r="J1000" t="s">
        <v>353</v>
      </c>
      <c r="K1000" t="s">
        <v>354</v>
      </c>
      <c r="L1000" t="s">
        <v>355</v>
      </c>
      <c r="M1000" t="s">
        <v>270</v>
      </c>
    </row>
    <row r="1001" spans="1:13" x14ac:dyDescent="0.2">
      <c r="A1001" s="2" t="s">
        <v>351</v>
      </c>
      <c r="B1001" t="s">
        <v>352</v>
      </c>
      <c r="C1001">
        <v>1052529001</v>
      </c>
      <c r="D1001">
        <v>240</v>
      </c>
      <c r="E1001" t="s">
        <v>187</v>
      </c>
      <c r="F1001">
        <v>11.387416</v>
      </c>
      <c r="G1001" t="s">
        <v>298</v>
      </c>
      <c r="I1001" t="s">
        <v>7</v>
      </c>
      <c r="J1001" t="s">
        <v>353</v>
      </c>
      <c r="K1001" t="s">
        <v>354</v>
      </c>
      <c r="L1001" t="s">
        <v>355</v>
      </c>
      <c r="M1001" t="s">
        <v>270</v>
      </c>
    </row>
    <row r="1002" spans="1:13" x14ac:dyDescent="0.2">
      <c r="A1002" s="2" t="s">
        <v>351</v>
      </c>
      <c r="B1002" t="s">
        <v>352</v>
      </c>
      <c r="C1002">
        <v>1052529001</v>
      </c>
      <c r="D1002">
        <v>240</v>
      </c>
      <c r="E1002" t="s">
        <v>188</v>
      </c>
      <c r="F1002">
        <v>94.534999999999997</v>
      </c>
      <c r="G1002" t="s">
        <v>298</v>
      </c>
      <c r="I1002" t="s">
        <v>7</v>
      </c>
      <c r="J1002" t="s">
        <v>353</v>
      </c>
      <c r="K1002" t="s">
        <v>354</v>
      </c>
      <c r="L1002" t="s">
        <v>355</v>
      </c>
      <c r="M1002" t="s">
        <v>270</v>
      </c>
    </row>
    <row r="1003" spans="1:13" x14ac:dyDescent="0.2">
      <c r="A1003" s="2" t="s">
        <v>351</v>
      </c>
      <c r="B1003" t="s">
        <v>352</v>
      </c>
      <c r="C1003">
        <v>1052529001</v>
      </c>
      <c r="D1003">
        <v>240</v>
      </c>
      <c r="E1003" t="s">
        <v>189</v>
      </c>
      <c r="F1003">
        <v>86.745316000000003</v>
      </c>
      <c r="G1003" t="s">
        <v>298</v>
      </c>
      <c r="I1003" t="s">
        <v>7</v>
      </c>
      <c r="J1003" t="s">
        <v>353</v>
      </c>
      <c r="K1003" t="s">
        <v>354</v>
      </c>
      <c r="L1003" t="s">
        <v>355</v>
      </c>
      <c r="M1003" t="s">
        <v>270</v>
      </c>
    </row>
    <row r="1004" spans="1:13" x14ac:dyDescent="0.2">
      <c r="A1004" s="2" t="s">
        <v>351</v>
      </c>
      <c r="B1004" t="s">
        <v>352</v>
      </c>
      <c r="C1004">
        <v>1052529001</v>
      </c>
      <c r="D1004">
        <v>240</v>
      </c>
      <c r="E1004" t="s">
        <v>190</v>
      </c>
      <c r="F1004">
        <v>1.095</v>
      </c>
      <c r="G1004" t="s">
        <v>298</v>
      </c>
      <c r="I1004" t="s">
        <v>7</v>
      </c>
      <c r="J1004" t="s">
        <v>353</v>
      </c>
      <c r="K1004" t="s">
        <v>354</v>
      </c>
      <c r="L1004" t="s">
        <v>355</v>
      </c>
      <c r="M1004" t="s">
        <v>270</v>
      </c>
    </row>
    <row r="1005" spans="1:13" x14ac:dyDescent="0.2">
      <c r="A1005" s="2" t="s">
        <v>351</v>
      </c>
      <c r="B1005" t="s">
        <v>352</v>
      </c>
      <c r="C1005">
        <v>1052529001</v>
      </c>
      <c r="D1005">
        <v>240</v>
      </c>
      <c r="E1005" t="s">
        <v>191</v>
      </c>
      <c r="F1005">
        <v>1.004772</v>
      </c>
      <c r="G1005" t="s">
        <v>298</v>
      </c>
      <c r="I1005" t="s">
        <v>7</v>
      </c>
      <c r="J1005" t="s">
        <v>353</v>
      </c>
      <c r="K1005" t="s">
        <v>354</v>
      </c>
      <c r="L1005" t="s">
        <v>355</v>
      </c>
      <c r="M1005" t="s">
        <v>270</v>
      </c>
    </row>
    <row r="1006" spans="1:13" x14ac:dyDescent="0.2">
      <c r="A1006" s="2" t="s">
        <v>351</v>
      </c>
      <c r="B1006" t="s">
        <v>352</v>
      </c>
      <c r="C1006">
        <v>1052529001</v>
      </c>
      <c r="D1006">
        <v>240</v>
      </c>
      <c r="E1006" t="s">
        <v>192</v>
      </c>
      <c r="F1006">
        <v>3.2850000000000001</v>
      </c>
      <c r="G1006" t="s">
        <v>298</v>
      </c>
      <c r="I1006" t="s">
        <v>7</v>
      </c>
      <c r="J1006" t="s">
        <v>353</v>
      </c>
      <c r="K1006" t="s">
        <v>354</v>
      </c>
      <c r="L1006" t="s">
        <v>355</v>
      </c>
      <c r="M1006" t="s">
        <v>270</v>
      </c>
    </row>
    <row r="1007" spans="1:13" x14ac:dyDescent="0.2">
      <c r="A1007" s="2" t="s">
        <v>351</v>
      </c>
      <c r="B1007" t="s">
        <v>352</v>
      </c>
      <c r="C1007">
        <v>1052529001</v>
      </c>
      <c r="D1007">
        <v>240</v>
      </c>
      <c r="E1007" t="s">
        <v>193</v>
      </c>
      <c r="F1007">
        <v>3.014316</v>
      </c>
      <c r="G1007" t="s">
        <v>298</v>
      </c>
      <c r="I1007" t="s">
        <v>7</v>
      </c>
      <c r="J1007" t="s">
        <v>353</v>
      </c>
      <c r="K1007" t="s">
        <v>354</v>
      </c>
      <c r="L1007" t="s">
        <v>355</v>
      </c>
      <c r="M1007" t="s">
        <v>270</v>
      </c>
    </row>
    <row r="1008" spans="1:13" x14ac:dyDescent="0.2">
      <c r="A1008" s="2" t="s">
        <v>351</v>
      </c>
      <c r="B1008" t="s">
        <v>352</v>
      </c>
      <c r="C1008">
        <v>1052529001</v>
      </c>
      <c r="D1008">
        <v>240</v>
      </c>
      <c r="E1008" t="s">
        <v>108</v>
      </c>
      <c r="F1008">
        <v>91.213141654978998</v>
      </c>
      <c r="G1008" t="s">
        <v>298</v>
      </c>
      <c r="I1008" t="s">
        <v>7</v>
      </c>
      <c r="J1008" t="s">
        <v>353</v>
      </c>
      <c r="K1008" t="s">
        <v>354</v>
      </c>
      <c r="L1008" t="s">
        <v>355</v>
      </c>
      <c r="M1008" t="s">
        <v>270</v>
      </c>
    </row>
    <row r="1009" spans="1:13" x14ac:dyDescent="0.2">
      <c r="A1009" s="2" t="s">
        <v>351</v>
      </c>
      <c r="B1009" t="s">
        <v>352</v>
      </c>
      <c r="C1009">
        <v>1052529001</v>
      </c>
      <c r="D1009">
        <v>240</v>
      </c>
      <c r="E1009" t="s">
        <v>194</v>
      </c>
      <c r="F1009">
        <v>0.73</v>
      </c>
      <c r="G1009" t="s">
        <v>298</v>
      </c>
      <c r="I1009" t="s">
        <v>7</v>
      </c>
      <c r="J1009" t="s">
        <v>353</v>
      </c>
      <c r="K1009" t="s">
        <v>354</v>
      </c>
      <c r="L1009" t="s">
        <v>355</v>
      </c>
      <c r="M1009" t="s">
        <v>270</v>
      </c>
    </row>
    <row r="1010" spans="1:13" x14ac:dyDescent="0.2">
      <c r="A1010" s="2" t="s">
        <v>351</v>
      </c>
      <c r="B1010" t="s">
        <v>352</v>
      </c>
      <c r="C1010">
        <v>1052529001</v>
      </c>
      <c r="D1010">
        <v>240</v>
      </c>
      <c r="E1010" t="s">
        <v>195</v>
      </c>
      <c r="F1010">
        <v>0.669848</v>
      </c>
      <c r="G1010" t="s">
        <v>298</v>
      </c>
      <c r="I1010" t="s">
        <v>7</v>
      </c>
      <c r="J1010" t="s">
        <v>353</v>
      </c>
      <c r="K1010" t="s">
        <v>354</v>
      </c>
      <c r="L1010" t="s">
        <v>355</v>
      </c>
      <c r="M1010" t="s">
        <v>270</v>
      </c>
    </row>
    <row r="1011" spans="1:13" x14ac:dyDescent="0.2">
      <c r="A1011" s="2" t="s">
        <v>351</v>
      </c>
      <c r="B1011" t="s">
        <v>352</v>
      </c>
      <c r="C1011">
        <v>1052529001</v>
      </c>
      <c r="D1011">
        <v>240</v>
      </c>
      <c r="E1011" t="s">
        <v>196</v>
      </c>
      <c r="F1011">
        <v>402.96</v>
      </c>
      <c r="G1011" t="s">
        <v>298</v>
      </c>
      <c r="I1011" t="s">
        <v>7</v>
      </c>
      <c r="J1011" t="s">
        <v>353</v>
      </c>
      <c r="K1011" t="s">
        <v>354</v>
      </c>
      <c r="L1011" t="s">
        <v>355</v>
      </c>
      <c r="M1011" t="s">
        <v>270</v>
      </c>
    </row>
    <row r="1012" spans="1:13" x14ac:dyDescent="0.2">
      <c r="A1012" s="2" t="s">
        <v>351</v>
      </c>
      <c r="B1012" t="s">
        <v>352</v>
      </c>
      <c r="C1012">
        <v>1052529001</v>
      </c>
      <c r="D1012">
        <v>240</v>
      </c>
      <c r="E1012" t="s">
        <v>197</v>
      </c>
      <c r="F1012">
        <v>369.75609600000001</v>
      </c>
      <c r="G1012" t="s">
        <v>298</v>
      </c>
      <c r="I1012" t="s">
        <v>7</v>
      </c>
      <c r="J1012" t="s">
        <v>353</v>
      </c>
      <c r="K1012" t="s">
        <v>354</v>
      </c>
      <c r="L1012" t="s">
        <v>355</v>
      </c>
      <c r="M1012" t="s">
        <v>270</v>
      </c>
    </row>
    <row r="1013" spans="1:13" x14ac:dyDescent="0.2">
      <c r="A1013" s="2" t="s">
        <v>351</v>
      </c>
      <c r="B1013" t="s">
        <v>352</v>
      </c>
      <c r="C1013">
        <v>1052529001</v>
      </c>
      <c r="D1013">
        <v>240</v>
      </c>
      <c r="E1013" t="s">
        <v>198</v>
      </c>
      <c r="F1013">
        <v>83.697178782608702</v>
      </c>
      <c r="G1013" t="s">
        <v>298</v>
      </c>
      <c r="I1013" t="s">
        <v>7</v>
      </c>
      <c r="J1013" t="s">
        <v>353</v>
      </c>
      <c r="K1013" t="s">
        <v>354</v>
      </c>
      <c r="L1013" t="s">
        <v>355</v>
      </c>
      <c r="M1013" t="s">
        <v>270</v>
      </c>
    </row>
    <row r="1014" spans="1:13" x14ac:dyDescent="0.2">
      <c r="A1014" s="2" t="s">
        <v>351</v>
      </c>
      <c r="B1014" t="s">
        <v>352</v>
      </c>
      <c r="C1014">
        <v>1052529001</v>
      </c>
      <c r="D1014">
        <v>240</v>
      </c>
      <c r="E1014" t="s">
        <v>109</v>
      </c>
      <c r="F1014">
        <v>3.2850000000000001</v>
      </c>
      <c r="G1014" t="s">
        <v>298</v>
      </c>
      <c r="I1014" t="s">
        <v>7</v>
      </c>
      <c r="J1014" t="s">
        <v>353</v>
      </c>
      <c r="K1014" t="s">
        <v>354</v>
      </c>
      <c r="L1014" t="s">
        <v>355</v>
      </c>
      <c r="M1014" t="s">
        <v>270</v>
      </c>
    </row>
    <row r="1015" spans="1:13" x14ac:dyDescent="0.2">
      <c r="A1015" s="2" t="s">
        <v>351</v>
      </c>
      <c r="B1015" t="s">
        <v>352</v>
      </c>
      <c r="C1015">
        <v>1052529001</v>
      </c>
      <c r="D1015">
        <v>240</v>
      </c>
      <c r="E1015" t="s">
        <v>199</v>
      </c>
      <c r="F1015">
        <v>3.014316</v>
      </c>
      <c r="G1015" t="s">
        <v>298</v>
      </c>
      <c r="I1015" t="s">
        <v>7</v>
      </c>
      <c r="J1015" t="s">
        <v>353</v>
      </c>
      <c r="K1015" t="s">
        <v>354</v>
      </c>
      <c r="L1015" t="s">
        <v>355</v>
      </c>
      <c r="M1015" t="s">
        <v>270</v>
      </c>
    </row>
    <row r="1016" spans="1:13" x14ac:dyDescent="0.2">
      <c r="A1016" s="2" t="s">
        <v>351</v>
      </c>
      <c r="B1016" t="s">
        <v>352</v>
      </c>
      <c r="C1016">
        <v>1052529001</v>
      </c>
      <c r="D1016">
        <v>240</v>
      </c>
      <c r="E1016" t="s">
        <v>8</v>
      </c>
      <c r="F1016">
        <v>3.2850000000000001</v>
      </c>
      <c r="G1016" t="s">
        <v>298</v>
      </c>
      <c r="I1016" t="s">
        <v>7</v>
      </c>
      <c r="J1016" t="s">
        <v>353</v>
      </c>
      <c r="K1016" t="s">
        <v>354</v>
      </c>
      <c r="L1016" t="s">
        <v>355</v>
      </c>
      <c r="M1016" t="s">
        <v>270</v>
      </c>
    </row>
    <row r="1017" spans="1:13" x14ac:dyDescent="0.2">
      <c r="A1017" s="2" t="s">
        <v>351</v>
      </c>
      <c r="B1017" t="s">
        <v>352</v>
      </c>
      <c r="C1017">
        <v>1052529001</v>
      </c>
      <c r="D1017">
        <v>240</v>
      </c>
      <c r="E1017" t="s">
        <v>200</v>
      </c>
      <c r="F1017">
        <v>3.014316</v>
      </c>
      <c r="G1017" t="s">
        <v>298</v>
      </c>
      <c r="I1017" t="s">
        <v>7</v>
      </c>
      <c r="J1017" t="s">
        <v>353</v>
      </c>
      <c r="K1017" t="s">
        <v>354</v>
      </c>
      <c r="L1017" t="s">
        <v>355</v>
      </c>
      <c r="M1017" t="s">
        <v>270</v>
      </c>
    </row>
    <row r="1018" spans="1:13" x14ac:dyDescent="0.2">
      <c r="A1018" s="2" t="s">
        <v>351</v>
      </c>
      <c r="B1018" t="s">
        <v>352</v>
      </c>
      <c r="C1018">
        <v>1052529001</v>
      </c>
      <c r="D1018">
        <v>240</v>
      </c>
      <c r="E1018" t="s">
        <v>201</v>
      </c>
      <c r="F1018">
        <v>3098.85</v>
      </c>
      <c r="G1018" t="s">
        <v>298</v>
      </c>
      <c r="I1018" t="s">
        <v>7</v>
      </c>
      <c r="J1018" t="s">
        <v>353</v>
      </c>
      <c r="K1018" t="s">
        <v>354</v>
      </c>
      <c r="L1018" t="s">
        <v>355</v>
      </c>
      <c r="M1018" t="s">
        <v>270</v>
      </c>
    </row>
    <row r="1019" spans="1:13" x14ac:dyDescent="0.2">
      <c r="A1019" s="2" t="s">
        <v>351</v>
      </c>
      <c r="B1019" t="s">
        <v>352</v>
      </c>
      <c r="C1019">
        <v>1052529001</v>
      </c>
      <c r="D1019">
        <v>240</v>
      </c>
      <c r="E1019" t="s">
        <v>202</v>
      </c>
      <c r="F1019">
        <v>2843.5047599999998</v>
      </c>
      <c r="G1019" t="s">
        <v>298</v>
      </c>
      <c r="I1019" t="s">
        <v>7</v>
      </c>
      <c r="J1019" t="s">
        <v>353</v>
      </c>
      <c r="K1019" t="s">
        <v>354</v>
      </c>
      <c r="L1019" t="s">
        <v>355</v>
      </c>
      <c r="M1019" t="s">
        <v>270</v>
      </c>
    </row>
    <row r="1020" spans="1:13" x14ac:dyDescent="0.2">
      <c r="A1020" s="2" t="s">
        <v>356</v>
      </c>
      <c r="B1020" t="s">
        <v>357</v>
      </c>
      <c r="C1020">
        <v>1066004002</v>
      </c>
      <c r="D1020">
        <v>200</v>
      </c>
      <c r="E1020" t="s">
        <v>107</v>
      </c>
      <c r="F1020">
        <v>186.15</v>
      </c>
      <c r="G1020" t="s">
        <v>177</v>
      </c>
      <c r="I1020" t="s">
        <v>21</v>
      </c>
      <c r="J1020" t="s">
        <v>358</v>
      </c>
      <c r="K1020" t="s">
        <v>359</v>
      </c>
      <c r="L1020" t="s">
        <v>360</v>
      </c>
      <c r="M1020" t="s">
        <v>256</v>
      </c>
    </row>
    <row r="1021" spans="1:13" x14ac:dyDescent="0.2">
      <c r="A1021" s="2" t="s">
        <v>356</v>
      </c>
      <c r="B1021" t="s">
        <v>357</v>
      </c>
      <c r="C1021">
        <v>1066004002</v>
      </c>
      <c r="D1021">
        <v>200</v>
      </c>
      <c r="E1021" t="s">
        <v>182</v>
      </c>
      <c r="F1021">
        <v>193.85660999999999</v>
      </c>
      <c r="G1021" t="s">
        <v>177</v>
      </c>
      <c r="I1021" t="s">
        <v>21</v>
      </c>
      <c r="J1021" t="s">
        <v>358</v>
      </c>
      <c r="K1021" t="s">
        <v>359</v>
      </c>
      <c r="L1021" t="s">
        <v>360</v>
      </c>
      <c r="M1021" t="s">
        <v>256</v>
      </c>
    </row>
    <row r="1022" spans="1:13" x14ac:dyDescent="0.2">
      <c r="A1022" s="2" t="s">
        <v>356</v>
      </c>
      <c r="B1022" t="s">
        <v>357</v>
      </c>
      <c r="C1022">
        <v>1066004002</v>
      </c>
      <c r="D1022">
        <v>200</v>
      </c>
      <c r="E1022" t="s">
        <v>183</v>
      </c>
      <c r="F1022">
        <v>2299.5</v>
      </c>
      <c r="G1022" t="s">
        <v>177</v>
      </c>
      <c r="I1022" t="s">
        <v>21</v>
      </c>
      <c r="J1022" t="s">
        <v>358</v>
      </c>
      <c r="K1022" t="s">
        <v>359</v>
      </c>
      <c r="L1022" t="s">
        <v>360</v>
      </c>
      <c r="M1022" t="s">
        <v>256</v>
      </c>
    </row>
    <row r="1023" spans="1:13" x14ac:dyDescent="0.2">
      <c r="A1023" s="2" t="s">
        <v>356</v>
      </c>
      <c r="B1023" t="s">
        <v>357</v>
      </c>
      <c r="C1023">
        <v>1066004002</v>
      </c>
      <c r="D1023">
        <v>200</v>
      </c>
      <c r="E1023" t="s">
        <v>185</v>
      </c>
      <c r="F1023">
        <v>2394.6993000000002</v>
      </c>
      <c r="G1023" t="s">
        <v>177</v>
      </c>
      <c r="I1023" t="s">
        <v>21</v>
      </c>
      <c r="J1023" t="s">
        <v>358</v>
      </c>
      <c r="K1023" t="s">
        <v>359</v>
      </c>
      <c r="L1023" t="s">
        <v>360</v>
      </c>
      <c r="M1023" t="s">
        <v>256</v>
      </c>
    </row>
    <row r="1024" spans="1:13" x14ac:dyDescent="0.2">
      <c r="A1024" s="2" t="s">
        <v>356</v>
      </c>
      <c r="B1024" t="s">
        <v>357</v>
      </c>
      <c r="C1024">
        <v>1066004002</v>
      </c>
      <c r="D1024">
        <v>200</v>
      </c>
      <c r="E1024" t="s">
        <v>186</v>
      </c>
      <c r="F1024">
        <v>613.20000000000005</v>
      </c>
      <c r="G1024" t="s">
        <v>177</v>
      </c>
      <c r="I1024" t="s">
        <v>21</v>
      </c>
      <c r="J1024" t="s">
        <v>358</v>
      </c>
      <c r="K1024" t="s">
        <v>359</v>
      </c>
      <c r="L1024" t="s">
        <v>360</v>
      </c>
      <c r="M1024" t="s">
        <v>256</v>
      </c>
    </row>
    <row r="1025" spans="1:13" x14ac:dyDescent="0.2">
      <c r="A1025" s="2" t="s">
        <v>356</v>
      </c>
      <c r="B1025" t="s">
        <v>357</v>
      </c>
      <c r="C1025">
        <v>1066004002</v>
      </c>
      <c r="D1025">
        <v>200</v>
      </c>
      <c r="E1025" t="s">
        <v>187</v>
      </c>
      <c r="F1025">
        <v>638.58648000000005</v>
      </c>
      <c r="G1025" t="s">
        <v>177</v>
      </c>
      <c r="I1025" t="s">
        <v>21</v>
      </c>
      <c r="J1025" t="s">
        <v>358</v>
      </c>
      <c r="K1025" t="s">
        <v>359</v>
      </c>
      <c r="L1025" t="s">
        <v>360</v>
      </c>
      <c r="M1025" t="s">
        <v>256</v>
      </c>
    </row>
    <row r="1026" spans="1:13" x14ac:dyDescent="0.2">
      <c r="A1026" s="2" t="s">
        <v>356</v>
      </c>
      <c r="B1026" t="s">
        <v>357</v>
      </c>
      <c r="C1026">
        <v>1066004002</v>
      </c>
      <c r="D1026">
        <v>200</v>
      </c>
      <c r="E1026" t="s">
        <v>188</v>
      </c>
      <c r="F1026">
        <v>81.394999999999996</v>
      </c>
      <c r="G1026" t="s">
        <v>177</v>
      </c>
      <c r="I1026" t="s">
        <v>21</v>
      </c>
      <c r="J1026" t="s">
        <v>358</v>
      </c>
      <c r="K1026" t="s">
        <v>359</v>
      </c>
      <c r="L1026" t="s">
        <v>360</v>
      </c>
      <c r="M1026" t="s">
        <v>256</v>
      </c>
    </row>
    <row r="1027" spans="1:13" x14ac:dyDescent="0.2">
      <c r="A1027" s="2" t="s">
        <v>356</v>
      </c>
      <c r="B1027" t="s">
        <v>357</v>
      </c>
      <c r="C1027">
        <v>1066004002</v>
      </c>
      <c r="D1027">
        <v>200</v>
      </c>
      <c r="E1027" t="s">
        <v>189</v>
      </c>
      <c r="F1027">
        <v>84.764752999999999</v>
      </c>
      <c r="G1027" t="s">
        <v>177</v>
      </c>
      <c r="I1027" t="s">
        <v>21</v>
      </c>
      <c r="J1027" t="s">
        <v>358</v>
      </c>
      <c r="K1027" t="s">
        <v>359</v>
      </c>
      <c r="L1027" t="s">
        <v>360</v>
      </c>
      <c r="M1027" t="s">
        <v>256</v>
      </c>
    </row>
    <row r="1028" spans="1:13" x14ac:dyDescent="0.2">
      <c r="A1028" s="2" t="s">
        <v>356</v>
      </c>
      <c r="B1028" t="s">
        <v>357</v>
      </c>
      <c r="C1028">
        <v>1066004002</v>
      </c>
      <c r="D1028">
        <v>200</v>
      </c>
      <c r="E1028" t="s">
        <v>190</v>
      </c>
      <c r="F1028">
        <v>56.94</v>
      </c>
      <c r="G1028" t="s">
        <v>177</v>
      </c>
      <c r="I1028" t="s">
        <v>21</v>
      </c>
      <c r="J1028" t="s">
        <v>358</v>
      </c>
      <c r="K1028" t="s">
        <v>359</v>
      </c>
      <c r="L1028" t="s">
        <v>360</v>
      </c>
      <c r="M1028" t="s">
        <v>256</v>
      </c>
    </row>
    <row r="1029" spans="1:13" x14ac:dyDescent="0.2">
      <c r="A1029" s="2" t="s">
        <v>356</v>
      </c>
      <c r="B1029" t="s">
        <v>357</v>
      </c>
      <c r="C1029">
        <v>1066004002</v>
      </c>
      <c r="D1029">
        <v>200</v>
      </c>
      <c r="E1029" t="s">
        <v>191</v>
      </c>
      <c r="F1029">
        <v>59.297316000000002</v>
      </c>
      <c r="G1029" t="s">
        <v>177</v>
      </c>
      <c r="I1029" t="s">
        <v>21</v>
      </c>
      <c r="J1029" t="s">
        <v>358</v>
      </c>
      <c r="K1029" t="s">
        <v>359</v>
      </c>
      <c r="L1029" t="s">
        <v>360</v>
      </c>
      <c r="M1029" t="s">
        <v>256</v>
      </c>
    </row>
    <row r="1030" spans="1:13" x14ac:dyDescent="0.2">
      <c r="A1030" s="2" t="s">
        <v>356</v>
      </c>
      <c r="B1030" t="s">
        <v>357</v>
      </c>
      <c r="C1030">
        <v>1066004002</v>
      </c>
      <c r="D1030">
        <v>200</v>
      </c>
      <c r="E1030" t="s">
        <v>192</v>
      </c>
      <c r="F1030">
        <v>81.03</v>
      </c>
      <c r="G1030" t="s">
        <v>177</v>
      </c>
      <c r="I1030" t="s">
        <v>21</v>
      </c>
      <c r="J1030" t="s">
        <v>358</v>
      </c>
      <c r="K1030" t="s">
        <v>359</v>
      </c>
      <c r="L1030" t="s">
        <v>360</v>
      </c>
      <c r="M1030" t="s">
        <v>256</v>
      </c>
    </row>
    <row r="1031" spans="1:13" x14ac:dyDescent="0.2">
      <c r="A1031" s="2" t="s">
        <v>356</v>
      </c>
      <c r="B1031" t="s">
        <v>357</v>
      </c>
      <c r="C1031">
        <v>1066004002</v>
      </c>
      <c r="D1031">
        <v>200</v>
      </c>
      <c r="E1031" t="s">
        <v>193</v>
      </c>
      <c r="F1031">
        <v>84.384641999999999</v>
      </c>
      <c r="G1031" t="s">
        <v>177</v>
      </c>
      <c r="I1031" t="s">
        <v>21</v>
      </c>
      <c r="J1031" t="s">
        <v>358</v>
      </c>
      <c r="K1031" t="s">
        <v>359</v>
      </c>
      <c r="L1031" t="s">
        <v>360</v>
      </c>
      <c r="M1031" t="s">
        <v>256</v>
      </c>
    </row>
    <row r="1032" spans="1:13" x14ac:dyDescent="0.2">
      <c r="A1032" s="2" t="s">
        <v>356</v>
      </c>
      <c r="B1032" t="s">
        <v>357</v>
      </c>
      <c r="C1032">
        <v>1066004002</v>
      </c>
      <c r="D1032">
        <v>200</v>
      </c>
      <c r="E1032" t="s">
        <v>109</v>
      </c>
      <c r="F1032">
        <v>81.03</v>
      </c>
      <c r="G1032" t="s">
        <v>177</v>
      </c>
      <c r="I1032" t="s">
        <v>21</v>
      </c>
      <c r="J1032" t="s">
        <v>358</v>
      </c>
      <c r="K1032" t="s">
        <v>359</v>
      </c>
      <c r="L1032" t="s">
        <v>360</v>
      </c>
      <c r="M1032" t="s">
        <v>256</v>
      </c>
    </row>
    <row r="1033" spans="1:13" x14ac:dyDescent="0.2">
      <c r="A1033" s="2" t="s">
        <v>356</v>
      </c>
      <c r="B1033" t="s">
        <v>357</v>
      </c>
      <c r="C1033">
        <v>1066004002</v>
      </c>
      <c r="D1033">
        <v>200</v>
      </c>
      <c r="E1033" t="s">
        <v>199</v>
      </c>
      <c r="F1033">
        <v>84.384641999999999</v>
      </c>
      <c r="G1033" t="s">
        <v>177</v>
      </c>
      <c r="I1033" t="s">
        <v>21</v>
      </c>
      <c r="J1033" t="s">
        <v>358</v>
      </c>
      <c r="K1033" t="s">
        <v>359</v>
      </c>
      <c r="L1033" t="s">
        <v>360</v>
      </c>
      <c r="M1033" t="s">
        <v>256</v>
      </c>
    </row>
    <row r="1034" spans="1:13" x14ac:dyDescent="0.2">
      <c r="A1034" s="2" t="s">
        <v>356</v>
      </c>
      <c r="B1034" t="s">
        <v>357</v>
      </c>
      <c r="C1034">
        <v>1066004002</v>
      </c>
      <c r="D1034">
        <v>200</v>
      </c>
      <c r="E1034" t="s">
        <v>8</v>
      </c>
      <c r="F1034">
        <v>8.76</v>
      </c>
      <c r="G1034" t="s">
        <v>177</v>
      </c>
      <c r="I1034" t="s">
        <v>21</v>
      </c>
      <c r="J1034" t="s">
        <v>358</v>
      </c>
      <c r="K1034" t="s">
        <v>359</v>
      </c>
      <c r="L1034" t="s">
        <v>360</v>
      </c>
      <c r="M1034" t="s">
        <v>256</v>
      </c>
    </row>
    <row r="1035" spans="1:13" x14ac:dyDescent="0.2">
      <c r="A1035" s="2" t="s">
        <v>356</v>
      </c>
      <c r="B1035" t="s">
        <v>357</v>
      </c>
      <c r="C1035">
        <v>1066004002</v>
      </c>
      <c r="D1035">
        <v>200</v>
      </c>
      <c r="E1035" t="s">
        <v>200</v>
      </c>
      <c r="F1035">
        <v>9.1226640000000003</v>
      </c>
      <c r="G1035" t="s">
        <v>177</v>
      </c>
      <c r="I1035" t="s">
        <v>21</v>
      </c>
      <c r="J1035" t="s">
        <v>358</v>
      </c>
      <c r="K1035" t="s">
        <v>359</v>
      </c>
      <c r="L1035" t="s">
        <v>360</v>
      </c>
      <c r="M1035" t="s">
        <v>256</v>
      </c>
    </row>
    <row r="1036" spans="1:13" x14ac:dyDescent="0.2">
      <c r="A1036" s="2" t="s">
        <v>356</v>
      </c>
      <c r="B1036" t="s">
        <v>357</v>
      </c>
      <c r="C1036">
        <v>1066004002</v>
      </c>
      <c r="D1036">
        <v>200</v>
      </c>
      <c r="E1036" t="s">
        <v>201</v>
      </c>
      <c r="F1036">
        <v>1095</v>
      </c>
      <c r="G1036" t="s">
        <v>177</v>
      </c>
      <c r="I1036" t="s">
        <v>21</v>
      </c>
      <c r="J1036" t="s">
        <v>358</v>
      </c>
      <c r="K1036" t="s">
        <v>359</v>
      </c>
      <c r="L1036" t="s">
        <v>360</v>
      </c>
      <c r="M1036" t="s">
        <v>256</v>
      </c>
    </row>
    <row r="1037" spans="1:13" x14ac:dyDescent="0.2">
      <c r="A1037" s="2" t="s">
        <v>356</v>
      </c>
      <c r="B1037" t="s">
        <v>357</v>
      </c>
      <c r="C1037">
        <v>1066004002</v>
      </c>
      <c r="D1037">
        <v>200</v>
      </c>
      <c r="E1037" t="s">
        <v>202</v>
      </c>
      <c r="F1037">
        <v>1140.3330000000001</v>
      </c>
      <c r="G1037" t="s">
        <v>177</v>
      </c>
      <c r="I1037" t="s">
        <v>21</v>
      </c>
      <c r="J1037" t="s">
        <v>358</v>
      </c>
      <c r="K1037" t="s">
        <v>359</v>
      </c>
      <c r="L1037" t="s">
        <v>360</v>
      </c>
      <c r="M1037" t="s">
        <v>256</v>
      </c>
    </row>
    <row r="1038" spans="1:13" x14ac:dyDescent="0.2">
      <c r="A1038" s="2" t="s">
        <v>361</v>
      </c>
      <c r="B1038" t="s">
        <v>362</v>
      </c>
      <c r="C1038">
        <v>1066007004</v>
      </c>
      <c r="D1038">
        <v>220</v>
      </c>
      <c r="E1038" t="s">
        <v>107</v>
      </c>
      <c r="F1038">
        <v>1.46</v>
      </c>
      <c r="G1038" t="s">
        <v>177</v>
      </c>
      <c r="I1038" t="s">
        <v>25</v>
      </c>
      <c r="J1038" t="s">
        <v>363</v>
      </c>
      <c r="K1038" t="s">
        <v>359</v>
      </c>
      <c r="L1038" t="s">
        <v>360</v>
      </c>
      <c r="M1038" t="s">
        <v>256</v>
      </c>
    </row>
    <row r="1039" spans="1:13" x14ac:dyDescent="0.2">
      <c r="A1039" s="2" t="s">
        <v>361</v>
      </c>
      <c r="B1039" t="s">
        <v>362</v>
      </c>
      <c r="C1039">
        <v>1066007004</v>
      </c>
      <c r="D1039">
        <v>220</v>
      </c>
      <c r="E1039" t="s">
        <v>182</v>
      </c>
      <c r="F1039">
        <v>1.5204439999999999</v>
      </c>
      <c r="G1039" t="s">
        <v>177</v>
      </c>
      <c r="I1039" t="s">
        <v>25</v>
      </c>
      <c r="J1039" t="s">
        <v>363</v>
      </c>
      <c r="K1039" t="s">
        <v>359</v>
      </c>
      <c r="L1039" t="s">
        <v>360</v>
      </c>
      <c r="M1039" t="s">
        <v>256</v>
      </c>
    </row>
    <row r="1040" spans="1:13" x14ac:dyDescent="0.2">
      <c r="A1040" s="2" t="s">
        <v>361</v>
      </c>
      <c r="B1040" t="s">
        <v>362</v>
      </c>
      <c r="C1040">
        <v>1066007004</v>
      </c>
      <c r="D1040">
        <v>220</v>
      </c>
      <c r="E1040" t="s">
        <v>183</v>
      </c>
      <c r="F1040">
        <v>28.105</v>
      </c>
      <c r="G1040" t="s">
        <v>177</v>
      </c>
      <c r="I1040" t="s">
        <v>25</v>
      </c>
      <c r="J1040" t="s">
        <v>363</v>
      </c>
      <c r="K1040" t="s">
        <v>359</v>
      </c>
      <c r="L1040" t="s">
        <v>360</v>
      </c>
      <c r="M1040" t="s">
        <v>256</v>
      </c>
    </row>
    <row r="1041" spans="1:13" x14ac:dyDescent="0.2">
      <c r="A1041" s="2" t="s">
        <v>361</v>
      </c>
      <c r="B1041" t="s">
        <v>362</v>
      </c>
      <c r="C1041">
        <v>1066007004</v>
      </c>
      <c r="D1041">
        <v>220</v>
      </c>
      <c r="E1041" t="s">
        <v>185</v>
      </c>
      <c r="F1041">
        <v>29.268547000000002</v>
      </c>
      <c r="G1041" t="s">
        <v>177</v>
      </c>
      <c r="I1041" t="s">
        <v>25</v>
      </c>
      <c r="J1041" t="s">
        <v>363</v>
      </c>
      <c r="K1041" t="s">
        <v>359</v>
      </c>
      <c r="L1041" t="s">
        <v>360</v>
      </c>
      <c r="M1041" t="s">
        <v>256</v>
      </c>
    </row>
    <row r="1042" spans="1:13" x14ac:dyDescent="0.2">
      <c r="A1042" s="2" t="s">
        <v>361</v>
      </c>
      <c r="B1042" t="s">
        <v>362</v>
      </c>
      <c r="C1042">
        <v>1066007004</v>
      </c>
      <c r="D1042">
        <v>220</v>
      </c>
      <c r="E1042" t="s">
        <v>186</v>
      </c>
      <c r="F1042">
        <v>2.92</v>
      </c>
      <c r="G1042" t="s">
        <v>177</v>
      </c>
      <c r="I1042" t="s">
        <v>25</v>
      </c>
      <c r="J1042" t="s">
        <v>363</v>
      </c>
      <c r="K1042" t="s">
        <v>359</v>
      </c>
      <c r="L1042" t="s">
        <v>360</v>
      </c>
      <c r="M1042" t="s">
        <v>256</v>
      </c>
    </row>
    <row r="1043" spans="1:13" x14ac:dyDescent="0.2">
      <c r="A1043" s="2" t="s">
        <v>361</v>
      </c>
      <c r="B1043" t="s">
        <v>362</v>
      </c>
      <c r="C1043">
        <v>1066007004</v>
      </c>
      <c r="D1043">
        <v>220</v>
      </c>
      <c r="E1043" t="s">
        <v>187</v>
      </c>
      <c r="F1043">
        <v>3.0408879999999998</v>
      </c>
      <c r="G1043" t="s">
        <v>177</v>
      </c>
      <c r="I1043" t="s">
        <v>25</v>
      </c>
      <c r="J1043" t="s">
        <v>363</v>
      </c>
      <c r="K1043" t="s">
        <v>359</v>
      </c>
      <c r="L1043" t="s">
        <v>360</v>
      </c>
      <c r="M1043" t="s">
        <v>256</v>
      </c>
    </row>
    <row r="1044" spans="1:13" x14ac:dyDescent="0.2">
      <c r="A1044" s="2" t="s">
        <v>361</v>
      </c>
      <c r="B1044" t="s">
        <v>362</v>
      </c>
      <c r="C1044">
        <v>1066007004</v>
      </c>
      <c r="D1044">
        <v>220</v>
      </c>
      <c r="E1044" t="s">
        <v>188</v>
      </c>
      <c r="F1044">
        <v>114.245</v>
      </c>
      <c r="G1044" t="s">
        <v>177</v>
      </c>
      <c r="I1044" t="s">
        <v>25</v>
      </c>
      <c r="J1044" t="s">
        <v>363</v>
      </c>
      <c r="K1044" t="s">
        <v>359</v>
      </c>
      <c r="L1044" t="s">
        <v>360</v>
      </c>
      <c r="M1044" t="s">
        <v>256</v>
      </c>
    </row>
    <row r="1045" spans="1:13" x14ac:dyDescent="0.2">
      <c r="A1045" s="2" t="s">
        <v>361</v>
      </c>
      <c r="B1045" t="s">
        <v>362</v>
      </c>
      <c r="C1045">
        <v>1066007004</v>
      </c>
      <c r="D1045">
        <v>220</v>
      </c>
      <c r="E1045" t="s">
        <v>189</v>
      </c>
      <c r="F1045">
        <v>118.974743</v>
      </c>
      <c r="G1045" t="s">
        <v>177</v>
      </c>
      <c r="I1045" t="s">
        <v>25</v>
      </c>
      <c r="J1045" t="s">
        <v>363</v>
      </c>
      <c r="K1045" t="s">
        <v>359</v>
      </c>
      <c r="L1045" t="s">
        <v>360</v>
      </c>
      <c r="M1045" t="s">
        <v>256</v>
      </c>
    </row>
    <row r="1046" spans="1:13" x14ac:dyDescent="0.2">
      <c r="A1046" s="2" t="s">
        <v>361</v>
      </c>
      <c r="B1046" t="s">
        <v>362</v>
      </c>
      <c r="C1046">
        <v>1066007004</v>
      </c>
      <c r="D1046">
        <v>220</v>
      </c>
      <c r="E1046" t="s">
        <v>190</v>
      </c>
      <c r="F1046">
        <v>0.73</v>
      </c>
      <c r="G1046" t="s">
        <v>177</v>
      </c>
      <c r="I1046" t="s">
        <v>25</v>
      </c>
      <c r="J1046" t="s">
        <v>363</v>
      </c>
      <c r="K1046" t="s">
        <v>359</v>
      </c>
      <c r="L1046" t="s">
        <v>360</v>
      </c>
      <c r="M1046" t="s">
        <v>256</v>
      </c>
    </row>
    <row r="1047" spans="1:13" x14ac:dyDescent="0.2">
      <c r="A1047" s="2" t="s">
        <v>361</v>
      </c>
      <c r="B1047" t="s">
        <v>362</v>
      </c>
      <c r="C1047">
        <v>1066007004</v>
      </c>
      <c r="D1047">
        <v>220</v>
      </c>
      <c r="E1047" t="s">
        <v>191</v>
      </c>
      <c r="F1047">
        <v>0.76022199999999995</v>
      </c>
      <c r="G1047" t="s">
        <v>177</v>
      </c>
      <c r="I1047" t="s">
        <v>25</v>
      </c>
      <c r="J1047" t="s">
        <v>363</v>
      </c>
      <c r="K1047" t="s">
        <v>359</v>
      </c>
      <c r="L1047" t="s">
        <v>360</v>
      </c>
      <c r="M1047" t="s">
        <v>256</v>
      </c>
    </row>
    <row r="1048" spans="1:13" x14ac:dyDescent="0.2">
      <c r="A1048" s="2" t="s">
        <v>361</v>
      </c>
      <c r="B1048" t="s">
        <v>362</v>
      </c>
      <c r="C1048">
        <v>1066007004</v>
      </c>
      <c r="D1048">
        <v>220</v>
      </c>
      <c r="E1048" t="s">
        <v>192</v>
      </c>
      <c r="F1048">
        <v>2.19</v>
      </c>
      <c r="G1048" t="s">
        <v>177</v>
      </c>
      <c r="I1048" t="s">
        <v>25</v>
      </c>
      <c r="J1048" t="s">
        <v>363</v>
      </c>
      <c r="K1048" t="s">
        <v>359</v>
      </c>
      <c r="L1048" t="s">
        <v>360</v>
      </c>
      <c r="M1048" t="s">
        <v>256</v>
      </c>
    </row>
    <row r="1049" spans="1:13" x14ac:dyDescent="0.2">
      <c r="A1049" s="2" t="s">
        <v>361</v>
      </c>
      <c r="B1049" t="s">
        <v>362</v>
      </c>
      <c r="C1049">
        <v>1066007004</v>
      </c>
      <c r="D1049">
        <v>220</v>
      </c>
      <c r="E1049" t="s">
        <v>193</v>
      </c>
      <c r="F1049">
        <v>2.2806660000000001</v>
      </c>
      <c r="G1049" t="s">
        <v>177</v>
      </c>
      <c r="I1049" t="s">
        <v>25</v>
      </c>
      <c r="J1049" t="s">
        <v>363</v>
      </c>
      <c r="K1049" t="s">
        <v>359</v>
      </c>
      <c r="L1049" t="s">
        <v>360</v>
      </c>
      <c r="M1049" t="s">
        <v>256</v>
      </c>
    </row>
    <row r="1050" spans="1:13" x14ac:dyDescent="0.2">
      <c r="A1050" s="2" t="s">
        <v>361</v>
      </c>
      <c r="B1050" t="s">
        <v>362</v>
      </c>
      <c r="C1050">
        <v>1066007004</v>
      </c>
      <c r="D1050">
        <v>220</v>
      </c>
      <c r="E1050" t="s">
        <v>108</v>
      </c>
      <c r="F1050">
        <v>112.007903225806</v>
      </c>
      <c r="G1050" t="s">
        <v>177</v>
      </c>
      <c r="I1050" t="s">
        <v>25</v>
      </c>
      <c r="J1050" t="s">
        <v>363</v>
      </c>
      <c r="K1050" t="s">
        <v>359</v>
      </c>
      <c r="L1050" t="s">
        <v>360</v>
      </c>
      <c r="M1050" t="s">
        <v>256</v>
      </c>
    </row>
    <row r="1051" spans="1:13" x14ac:dyDescent="0.2">
      <c r="A1051" s="2" t="s">
        <v>361</v>
      </c>
      <c r="B1051" t="s">
        <v>362</v>
      </c>
      <c r="C1051">
        <v>1066007004</v>
      </c>
      <c r="D1051">
        <v>220</v>
      </c>
      <c r="E1051" t="s">
        <v>196</v>
      </c>
      <c r="F1051">
        <v>496.03500000000003</v>
      </c>
      <c r="G1051" t="s">
        <v>177</v>
      </c>
      <c r="I1051" t="s">
        <v>25</v>
      </c>
      <c r="J1051" t="s">
        <v>363</v>
      </c>
      <c r="K1051" t="s">
        <v>359</v>
      </c>
      <c r="L1051" t="s">
        <v>360</v>
      </c>
      <c r="M1051" t="s">
        <v>256</v>
      </c>
    </row>
    <row r="1052" spans="1:13" x14ac:dyDescent="0.2">
      <c r="A1052" s="2" t="s">
        <v>361</v>
      </c>
      <c r="B1052" t="s">
        <v>362</v>
      </c>
      <c r="C1052">
        <v>1066007004</v>
      </c>
      <c r="D1052">
        <v>220</v>
      </c>
      <c r="E1052" t="s">
        <v>197</v>
      </c>
      <c r="F1052">
        <v>516.57084899999995</v>
      </c>
      <c r="G1052" t="s">
        <v>177</v>
      </c>
      <c r="I1052" t="s">
        <v>25</v>
      </c>
      <c r="J1052" t="s">
        <v>363</v>
      </c>
      <c r="K1052" t="s">
        <v>359</v>
      </c>
      <c r="L1052" t="s">
        <v>360</v>
      </c>
      <c r="M1052" t="s">
        <v>256</v>
      </c>
    </row>
    <row r="1053" spans="1:13" x14ac:dyDescent="0.2">
      <c r="A1053" s="2" t="s">
        <v>361</v>
      </c>
      <c r="B1053" t="s">
        <v>362</v>
      </c>
      <c r="C1053">
        <v>1066007004</v>
      </c>
      <c r="D1053">
        <v>220</v>
      </c>
      <c r="E1053" t="s">
        <v>198</v>
      </c>
      <c r="F1053">
        <v>116.645030419355</v>
      </c>
      <c r="G1053" t="s">
        <v>177</v>
      </c>
      <c r="I1053" t="s">
        <v>25</v>
      </c>
      <c r="J1053" t="s">
        <v>363</v>
      </c>
      <c r="K1053" t="s">
        <v>359</v>
      </c>
      <c r="L1053" t="s">
        <v>360</v>
      </c>
      <c r="M1053" t="s">
        <v>256</v>
      </c>
    </row>
    <row r="1054" spans="1:13" x14ac:dyDescent="0.2">
      <c r="A1054" s="2" t="s">
        <v>361</v>
      </c>
      <c r="B1054" t="s">
        <v>362</v>
      </c>
      <c r="C1054">
        <v>1066007004</v>
      </c>
      <c r="D1054">
        <v>220</v>
      </c>
      <c r="E1054" t="s">
        <v>109</v>
      </c>
      <c r="F1054">
        <v>2.19</v>
      </c>
      <c r="G1054" t="s">
        <v>177</v>
      </c>
      <c r="I1054" t="s">
        <v>25</v>
      </c>
      <c r="J1054" t="s">
        <v>363</v>
      </c>
      <c r="K1054" t="s">
        <v>359</v>
      </c>
      <c r="L1054" t="s">
        <v>360</v>
      </c>
      <c r="M1054" t="s">
        <v>256</v>
      </c>
    </row>
    <row r="1055" spans="1:13" x14ac:dyDescent="0.2">
      <c r="A1055" s="2" t="s">
        <v>361</v>
      </c>
      <c r="B1055" t="s">
        <v>362</v>
      </c>
      <c r="C1055">
        <v>1066007004</v>
      </c>
      <c r="D1055">
        <v>220</v>
      </c>
      <c r="E1055" t="s">
        <v>199</v>
      </c>
      <c r="F1055">
        <v>2.2806660000000001</v>
      </c>
      <c r="G1055" t="s">
        <v>177</v>
      </c>
      <c r="I1055" t="s">
        <v>25</v>
      </c>
      <c r="J1055" t="s">
        <v>363</v>
      </c>
      <c r="K1055" t="s">
        <v>359</v>
      </c>
      <c r="L1055" t="s">
        <v>360</v>
      </c>
      <c r="M1055" t="s">
        <v>256</v>
      </c>
    </row>
    <row r="1056" spans="1:13" x14ac:dyDescent="0.2">
      <c r="A1056" s="2" t="s">
        <v>361</v>
      </c>
      <c r="B1056" t="s">
        <v>362</v>
      </c>
      <c r="C1056">
        <v>1066007004</v>
      </c>
      <c r="D1056">
        <v>220</v>
      </c>
      <c r="E1056" t="s">
        <v>8</v>
      </c>
      <c r="F1056">
        <v>8.0299999999999994</v>
      </c>
      <c r="G1056" t="s">
        <v>177</v>
      </c>
      <c r="I1056" t="s">
        <v>25</v>
      </c>
      <c r="J1056" t="s">
        <v>363</v>
      </c>
      <c r="K1056" t="s">
        <v>359</v>
      </c>
      <c r="L1056" t="s">
        <v>360</v>
      </c>
      <c r="M1056" t="s">
        <v>256</v>
      </c>
    </row>
    <row r="1057" spans="1:13" x14ac:dyDescent="0.2">
      <c r="A1057" s="2" t="s">
        <v>361</v>
      </c>
      <c r="B1057" t="s">
        <v>362</v>
      </c>
      <c r="C1057">
        <v>1066007004</v>
      </c>
      <c r="D1057">
        <v>220</v>
      </c>
      <c r="E1057" t="s">
        <v>200</v>
      </c>
      <c r="F1057">
        <v>8.3624419999999997</v>
      </c>
      <c r="G1057" t="s">
        <v>177</v>
      </c>
      <c r="I1057" t="s">
        <v>25</v>
      </c>
      <c r="J1057" t="s">
        <v>363</v>
      </c>
      <c r="K1057" t="s">
        <v>359</v>
      </c>
      <c r="L1057" t="s">
        <v>360</v>
      </c>
      <c r="M1057" t="s">
        <v>256</v>
      </c>
    </row>
    <row r="1058" spans="1:13" x14ac:dyDescent="0.2">
      <c r="A1058" s="2" t="s">
        <v>361</v>
      </c>
      <c r="B1058" t="s">
        <v>362</v>
      </c>
      <c r="C1058">
        <v>1066007004</v>
      </c>
      <c r="D1058">
        <v>220</v>
      </c>
      <c r="E1058" t="s">
        <v>201</v>
      </c>
      <c r="F1058">
        <v>1460</v>
      </c>
      <c r="G1058" t="s">
        <v>177</v>
      </c>
      <c r="I1058" t="s">
        <v>25</v>
      </c>
      <c r="J1058" t="s">
        <v>363</v>
      </c>
      <c r="K1058" t="s">
        <v>359</v>
      </c>
      <c r="L1058" t="s">
        <v>360</v>
      </c>
      <c r="M1058" t="s">
        <v>256</v>
      </c>
    </row>
    <row r="1059" spans="1:13" x14ac:dyDescent="0.2">
      <c r="A1059" s="2" t="s">
        <v>361</v>
      </c>
      <c r="B1059" t="s">
        <v>362</v>
      </c>
      <c r="C1059">
        <v>1066007004</v>
      </c>
      <c r="D1059">
        <v>220</v>
      </c>
      <c r="E1059" t="s">
        <v>202</v>
      </c>
      <c r="F1059">
        <v>1520.444</v>
      </c>
      <c r="G1059" t="s">
        <v>177</v>
      </c>
      <c r="I1059" t="s">
        <v>25</v>
      </c>
      <c r="J1059" t="s">
        <v>363</v>
      </c>
      <c r="K1059" t="s">
        <v>359</v>
      </c>
      <c r="L1059" t="s">
        <v>360</v>
      </c>
      <c r="M1059" t="s">
        <v>256</v>
      </c>
    </row>
    <row r="1060" spans="1:13" x14ac:dyDescent="0.2">
      <c r="A1060" s="2" t="s">
        <v>364</v>
      </c>
      <c r="B1060" t="s">
        <v>365</v>
      </c>
      <c r="C1060">
        <v>1066039002</v>
      </c>
      <c r="D1060">
        <v>300</v>
      </c>
      <c r="E1060" t="s">
        <v>186</v>
      </c>
      <c r="F1060">
        <v>52.195</v>
      </c>
      <c r="G1060" t="s">
        <v>177</v>
      </c>
      <c r="I1060" t="s">
        <v>24</v>
      </c>
      <c r="J1060" t="s">
        <v>366</v>
      </c>
      <c r="K1060" t="s">
        <v>367</v>
      </c>
      <c r="L1060" t="s">
        <v>368</v>
      </c>
      <c r="M1060" t="s">
        <v>256</v>
      </c>
    </row>
    <row r="1061" spans="1:13" x14ac:dyDescent="0.2">
      <c r="A1061" s="2" t="s">
        <v>364</v>
      </c>
      <c r="B1061" t="s">
        <v>365</v>
      </c>
      <c r="C1061">
        <v>1066039002</v>
      </c>
      <c r="D1061">
        <v>300</v>
      </c>
      <c r="E1061" t="s">
        <v>187</v>
      </c>
      <c r="F1061">
        <v>54.355873000000003</v>
      </c>
      <c r="G1061" t="s">
        <v>177</v>
      </c>
      <c r="I1061" t="s">
        <v>24</v>
      </c>
      <c r="J1061" t="s">
        <v>366</v>
      </c>
      <c r="K1061" t="s">
        <v>367</v>
      </c>
      <c r="L1061" t="s">
        <v>368</v>
      </c>
      <c r="M1061" t="s">
        <v>256</v>
      </c>
    </row>
    <row r="1062" spans="1:13" x14ac:dyDescent="0.2">
      <c r="A1062" s="2" t="s">
        <v>364</v>
      </c>
      <c r="B1062" t="s">
        <v>365</v>
      </c>
      <c r="C1062">
        <v>1066039002</v>
      </c>
      <c r="D1062">
        <v>300</v>
      </c>
      <c r="E1062" t="s">
        <v>188</v>
      </c>
      <c r="F1062">
        <v>101.47</v>
      </c>
      <c r="G1062" t="s">
        <v>177</v>
      </c>
      <c r="I1062" t="s">
        <v>24</v>
      </c>
      <c r="J1062" t="s">
        <v>366</v>
      </c>
      <c r="K1062" t="s">
        <v>367</v>
      </c>
      <c r="L1062" t="s">
        <v>368</v>
      </c>
      <c r="M1062" t="s">
        <v>256</v>
      </c>
    </row>
    <row r="1063" spans="1:13" x14ac:dyDescent="0.2">
      <c r="A1063" s="2" t="s">
        <v>364</v>
      </c>
      <c r="B1063" t="s">
        <v>365</v>
      </c>
      <c r="C1063">
        <v>1066039002</v>
      </c>
      <c r="D1063">
        <v>300</v>
      </c>
      <c r="E1063" t="s">
        <v>189</v>
      </c>
      <c r="F1063">
        <v>105.670858</v>
      </c>
      <c r="G1063" t="s">
        <v>177</v>
      </c>
      <c r="I1063" t="s">
        <v>24</v>
      </c>
      <c r="J1063" t="s">
        <v>366</v>
      </c>
      <c r="K1063" t="s">
        <v>367</v>
      </c>
      <c r="L1063" t="s">
        <v>368</v>
      </c>
      <c r="M1063" t="s">
        <v>256</v>
      </c>
    </row>
    <row r="1064" spans="1:13" x14ac:dyDescent="0.2">
      <c r="A1064" s="2" t="s">
        <v>364</v>
      </c>
      <c r="B1064" t="s">
        <v>365</v>
      </c>
      <c r="C1064">
        <v>1066039002</v>
      </c>
      <c r="D1064">
        <v>300</v>
      </c>
      <c r="E1064" t="s">
        <v>190</v>
      </c>
      <c r="F1064">
        <v>1.46</v>
      </c>
      <c r="G1064" t="s">
        <v>177</v>
      </c>
      <c r="I1064" t="s">
        <v>24</v>
      </c>
      <c r="J1064" t="s">
        <v>366</v>
      </c>
      <c r="K1064" t="s">
        <v>367</v>
      </c>
      <c r="L1064" t="s">
        <v>368</v>
      </c>
      <c r="M1064" t="s">
        <v>256</v>
      </c>
    </row>
    <row r="1065" spans="1:13" x14ac:dyDescent="0.2">
      <c r="A1065" s="2" t="s">
        <v>364</v>
      </c>
      <c r="B1065" t="s">
        <v>365</v>
      </c>
      <c r="C1065">
        <v>1066039002</v>
      </c>
      <c r="D1065">
        <v>300</v>
      </c>
      <c r="E1065" t="s">
        <v>191</v>
      </c>
      <c r="F1065">
        <v>1.5204439999999999</v>
      </c>
      <c r="G1065" t="s">
        <v>177</v>
      </c>
      <c r="I1065" t="s">
        <v>24</v>
      </c>
      <c r="J1065" t="s">
        <v>366</v>
      </c>
      <c r="K1065" t="s">
        <v>367</v>
      </c>
      <c r="L1065" t="s">
        <v>368</v>
      </c>
      <c r="M1065" t="s">
        <v>256</v>
      </c>
    </row>
    <row r="1066" spans="1:13" x14ac:dyDescent="0.2">
      <c r="A1066" s="2" t="s">
        <v>364</v>
      </c>
      <c r="B1066" t="s">
        <v>365</v>
      </c>
      <c r="C1066">
        <v>1066039002</v>
      </c>
      <c r="D1066">
        <v>300</v>
      </c>
      <c r="E1066" t="s">
        <v>192</v>
      </c>
      <c r="F1066">
        <v>8.3949999999999996</v>
      </c>
      <c r="G1066" t="s">
        <v>298</v>
      </c>
      <c r="I1066" t="s">
        <v>24</v>
      </c>
      <c r="J1066" t="s">
        <v>366</v>
      </c>
      <c r="K1066" t="s">
        <v>367</v>
      </c>
      <c r="L1066" t="s">
        <v>368</v>
      </c>
      <c r="M1066" t="s">
        <v>256</v>
      </c>
    </row>
    <row r="1067" spans="1:13" x14ac:dyDescent="0.2">
      <c r="A1067" s="2" t="s">
        <v>364</v>
      </c>
      <c r="B1067" t="s">
        <v>365</v>
      </c>
      <c r="C1067">
        <v>1066039002</v>
      </c>
      <c r="D1067">
        <v>300</v>
      </c>
      <c r="E1067" t="s">
        <v>193</v>
      </c>
      <c r="F1067">
        <v>8.7425529999999991</v>
      </c>
      <c r="G1067" t="s">
        <v>298</v>
      </c>
      <c r="I1067" t="s">
        <v>24</v>
      </c>
      <c r="J1067" t="s">
        <v>366</v>
      </c>
      <c r="K1067" t="s">
        <v>367</v>
      </c>
      <c r="L1067" t="s">
        <v>368</v>
      </c>
      <c r="M1067" t="s">
        <v>256</v>
      </c>
    </row>
    <row r="1068" spans="1:13" x14ac:dyDescent="0.2">
      <c r="A1068" s="2" t="s">
        <v>364</v>
      </c>
      <c r="B1068" t="s">
        <v>365</v>
      </c>
      <c r="C1068">
        <v>1066039002</v>
      </c>
      <c r="D1068">
        <v>300</v>
      </c>
      <c r="E1068" t="s">
        <v>108</v>
      </c>
      <c r="F1068">
        <v>97.254838709677401</v>
      </c>
      <c r="G1068" t="s">
        <v>177</v>
      </c>
      <c r="I1068" t="s">
        <v>24</v>
      </c>
      <c r="J1068" t="s">
        <v>366</v>
      </c>
      <c r="K1068" t="s">
        <v>367</v>
      </c>
      <c r="L1068" t="s">
        <v>368</v>
      </c>
      <c r="M1068" t="s">
        <v>256</v>
      </c>
    </row>
    <row r="1069" spans="1:13" x14ac:dyDescent="0.2">
      <c r="A1069" s="2" t="s">
        <v>364</v>
      </c>
      <c r="B1069" t="s">
        <v>365</v>
      </c>
      <c r="C1069">
        <v>1066039002</v>
      </c>
      <c r="D1069">
        <v>300</v>
      </c>
      <c r="E1069" t="s">
        <v>194</v>
      </c>
      <c r="F1069">
        <v>0.73</v>
      </c>
      <c r="G1069" t="s">
        <v>298</v>
      </c>
      <c r="I1069" t="s">
        <v>24</v>
      </c>
      <c r="J1069" t="s">
        <v>366</v>
      </c>
      <c r="K1069" t="s">
        <v>367</v>
      </c>
      <c r="L1069" t="s">
        <v>368</v>
      </c>
      <c r="M1069" t="s">
        <v>256</v>
      </c>
    </row>
    <row r="1070" spans="1:13" x14ac:dyDescent="0.2">
      <c r="A1070" s="2" t="s">
        <v>364</v>
      </c>
      <c r="B1070" t="s">
        <v>365</v>
      </c>
      <c r="C1070">
        <v>1066039002</v>
      </c>
      <c r="D1070">
        <v>300</v>
      </c>
      <c r="E1070" t="s">
        <v>195</v>
      </c>
      <c r="F1070">
        <v>0.76022199999999995</v>
      </c>
      <c r="G1070" t="s">
        <v>298</v>
      </c>
      <c r="I1070" t="s">
        <v>24</v>
      </c>
      <c r="J1070" t="s">
        <v>366</v>
      </c>
      <c r="K1070" t="s">
        <v>367</v>
      </c>
      <c r="L1070" t="s">
        <v>368</v>
      </c>
      <c r="M1070" t="s">
        <v>256</v>
      </c>
    </row>
    <row r="1071" spans="1:13" x14ac:dyDescent="0.2">
      <c r="A1071" s="2" t="s">
        <v>364</v>
      </c>
      <c r="B1071" t="s">
        <v>365</v>
      </c>
      <c r="C1071">
        <v>1066039002</v>
      </c>
      <c r="D1071">
        <v>300</v>
      </c>
      <c r="E1071" t="s">
        <v>196</v>
      </c>
      <c r="F1071">
        <v>430.7</v>
      </c>
      <c r="G1071" t="s">
        <v>177</v>
      </c>
      <c r="I1071" t="s">
        <v>24</v>
      </c>
      <c r="J1071" t="s">
        <v>366</v>
      </c>
      <c r="K1071" t="s">
        <v>367</v>
      </c>
      <c r="L1071" t="s">
        <v>368</v>
      </c>
      <c r="M1071" t="s">
        <v>256</v>
      </c>
    </row>
    <row r="1072" spans="1:13" x14ac:dyDescent="0.2">
      <c r="A1072" s="2" t="s">
        <v>364</v>
      </c>
      <c r="B1072" t="s">
        <v>365</v>
      </c>
      <c r="C1072">
        <v>1066039002</v>
      </c>
      <c r="D1072">
        <v>300</v>
      </c>
      <c r="E1072" t="s">
        <v>197</v>
      </c>
      <c r="F1072">
        <v>448.53098</v>
      </c>
      <c r="G1072" t="s">
        <v>177</v>
      </c>
      <c r="I1072" t="s">
        <v>24</v>
      </c>
      <c r="J1072" t="s">
        <v>366</v>
      </c>
      <c r="K1072" t="s">
        <v>367</v>
      </c>
      <c r="L1072" t="s">
        <v>368</v>
      </c>
      <c r="M1072" t="s">
        <v>256</v>
      </c>
    </row>
    <row r="1073" spans="1:13" x14ac:dyDescent="0.2">
      <c r="A1073" s="2" t="s">
        <v>364</v>
      </c>
      <c r="B1073" t="s">
        <v>365</v>
      </c>
      <c r="C1073">
        <v>1066039002</v>
      </c>
      <c r="D1073">
        <v>300</v>
      </c>
      <c r="E1073" t="s">
        <v>198</v>
      </c>
      <c r="F1073">
        <v>101.281189032258</v>
      </c>
      <c r="G1073" t="s">
        <v>177</v>
      </c>
      <c r="I1073" t="s">
        <v>24</v>
      </c>
      <c r="J1073" t="s">
        <v>366</v>
      </c>
      <c r="K1073" t="s">
        <v>367</v>
      </c>
      <c r="L1073" t="s">
        <v>368</v>
      </c>
      <c r="M1073" t="s">
        <v>256</v>
      </c>
    </row>
    <row r="1074" spans="1:13" x14ac:dyDescent="0.2">
      <c r="A1074" s="2" t="s">
        <v>364</v>
      </c>
      <c r="B1074" t="s">
        <v>365</v>
      </c>
      <c r="C1074">
        <v>1066039002</v>
      </c>
      <c r="D1074">
        <v>300</v>
      </c>
      <c r="E1074" t="s">
        <v>109</v>
      </c>
      <c r="F1074">
        <v>8.3949999999999996</v>
      </c>
      <c r="G1074" t="s">
        <v>298</v>
      </c>
      <c r="I1074" t="s">
        <v>24</v>
      </c>
      <c r="J1074" t="s">
        <v>366</v>
      </c>
      <c r="K1074" t="s">
        <v>367</v>
      </c>
      <c r="L1074" t="s">
        <v>368</v>
      </c>
      <c r="M1074" t="s">
        <v>256</v>
      </c>
    </row>
    <row r="1075" spans="1:13" x14ac:dyDescent="0.2">
      <c r="A1075" s="2" t="s">
        <v>364</v>
      </c>
      <c r="B1075" t="s">
        <v>365</v>
      </c>
      <c r="C1075">
        <v>1066039002</v>
      </c>
      <c r="D1075">
        <v>300</v>
      </c>
      <c r="E1075" t="s">
        <v>199</v>
      </c>
      <c r="F1075">
        <v>8.7425529999999991</v>
      </c>
      <c r="G1075" t="s">
        <v>298</v>
      </c>
      <c r="I1075" t="s">
        <v>24</v>
      </c>
      <c r="J1075" t="s">
        <v>366</v>
      </c>
      <c r="K1075" t="s">
        <v>367</v>
      </c>
      <c r="L1075" t="s">
        <v>368</v>
      </c>
      <c r="M1075" t="s">
        <v>256</v>
      </c>
    </row>
    <row r="1076" spans="1:13" x14ac:dyDescent="0.2">
      <c r="A1076" s="2" t="s">
        <v>364</v>
      </c>
      <c r="B1076" t="s">
        <v>365</v>
      </c>
      <c r="C1076">
        <v>1066039002</v>
      </c>
      <c r="D1076">
        <v>300</v>
      </c>
      <c r="E1076" t="s">
        <v>8</v>
      </c>
      <c r="F1076">
        <v>14.6</v>
      </c>
      <c r="G1076" t="s">
        <v>177</v>
      </c>
      <c r="I1076" t="s">
        <v>24</v>
      </c>
      <c r="J1076" t="s">
        <v>366</v>
      </c>
      <c r="K1076" t="s">
        <v>367</v>
      </c>
      <c r="L1076" t="s">
        <v>368</v>
      </c>
      <c r="M1076" t="s">
        <v>256</v>
      </c>
    </row>
    <row r="1077" spans="1:13" x14ac:dyDescent="0.2">
      <c r="A1077" s="2" t="s">
        <v>364</v>
      </c>
      <c r="B1077" t="s">
        <v>365</v>
      </c>
      <c r="C1077">
        <v>1066039002</v>
      </c>
      <c r="D1077">
        <v>300</v>
      </c>
      <c r="E1077" t="s">
        <v>200</v>
      </c>
      <c r="F1077">
        <v>15.20444</v>
      </c>
      <c r="G1077" t="s">
        <v>177</v>
      </c>
      <c r="I1077" t="s">
        <v>24</v>
      </c>
      <c r="J1077" t="s">
        <v>366</v>
      </c>
      <c r="K1077" t="s">
        <v>367</v>
      </c>
      <c r="L1077" t="s">
        <v>368</v>
      </c>
      <c r="M1077" t="s">
        <v>256</v>
      </c>
    </row>
    <row r="1078" spans="1:13" x14ac:dyDescent="0.2">
      <c r="A1078" s="2" t="s">
        <v>364</v>
      </c>
      <c r="B1078" t="s">
        <v>365</v>
      </c>
      <c r="C1078">
        <v>1066039002</v>
      </c>
      <c r="D1078">
        <v>300</v>
      </c>
      <c r="E1078" t="s">
        <v>201</v>
      </c>
      <c r="F1078">
        <v>8395</v>
      </c>
      <c r="G1078" t="s">
        <v>177</v>
      </c>
      <c r="I1078" t="s">
        <v>24</v>
      </c>
      <c r="J1078" t="s">
        <v>366</v>
      </c>
      <c r="K1078" t="s">
        <v>367</v>
      </c>
      <c r="L1078" t="s">
        <v>368</v>
      </c>
      <c r="M1078" t="s">
        <v>256</v>
      </c>
    </row>
    <row r="1079" spans="1:13" x14ac:dyDescent="0.2">
      <c r="A1079" s="2" t="s">
        <v>364</v>
      </c>
      <c r="B1079" t="s">
        <v>365</v>
      </c>
      <c r="C1079">
        <v>1066039002</v>
      </c>
      <c r="D1079">
        <v>300</v>
      </c>
      <c r="E1079" t="s">
        <v>202</v>
      </c>
      <c r="F1079">
        <v>8742.5529999999999</v>
      </c>
      <c r="G1079" t="s">
        <v>177</v>
      </c>
      <c r="I1079" t="s">
        <v>24</v>
      </c>
      <c r="J1079" t="s">
        <v>366</v>
      </c>
      <c r="K1079" t="s">
        <v>367</v>
      </c>
      <c r="L1079" t="s">
        <v>368</v>
      </c>
      <c r="M1079" t="s">
        <v>256</v>
      </c>
    </row>
    <row r="1080" spans="1:13" x14ac:dyDescent="0.2">
      <c r="A1080" s="2" t="s">
        <v>369</v>
      </c>
      <c r="B1080" t="s">
        <v>370</v>
      </c>
      <c r="C1080">
        <v>1066230002</v>
      </c>
      <c r="D1080">
        <v>7000</v>
      </c>
      <c r="E1080" t="s">
        <v>107</v>
      </c>
      <c r="F1080">
        <v>7268.61</v>
      </c>
      <c r="G1080" t="s">
        <v>184</v>
      </c>
      <c r="I1080" t="s">
        <v>25</v>
      </c>
      <c r="J1080" t="s">
        <v>363</v>
      </c>
      <c r="K1080" t="s">
        <v>359</v>
      </c>
      <c r="L1080" t="s">
        <v>360</v>
      </c>
      <c r="M1080" t="s">
        <v>256</v>
      </c>
    </row>
    <row r="1081" spans="1:13" x14ac:dyDescent="0.2">
      <c r="A1081" s="2" t="s">
        <v>369</v>
      </c>
      <c r="B1081" t="s">
        <v>370</v>
      </c>
      <c r="C1081">
        <v>1066230002</v>
      </c>
      <c r="D1081">
        <v>7000</v>
      </c>
      <c r="E1081" t="s">
        <v>182</v>
      </c>
      <c r="F1081">
        <v>7569.5304539999997</v>
      </c>
      <c r="G1081" t="s">
        <v>184</v>
      </c>
      <c r="I1081" t="s">
        <v>25</v>
      </c>
      <c r="J1081" t="s">
        <v>363</v>
      </c>
      <c r="K1081" t="s">
        <v>359</v>
      </c>
      <c r="L1081" t="s">
        <v>360</v>
      </c>
      <c r="M1081" t="s">
        <v>256</v>
      </c>
    </row>
    <row r="1082" spans="1:13" x14ac:dyDescent="0.2">
      <c r="A1082" s="2" t="s">
        <v>369</v>
      </c>
      <c r="B1082" t="s">
        <v>370</v>
      </c>
      <c r="C1082">
        <v>1066230002</v>
      </c>
      <c r="D1082">
        <v>7000</v>
      </c>
      <c r="E1082" t="s">
        <v>183</v>
      </c>
      <c r="F1082">
        <v>19230.39</v>
      </c>
      <c r="G1082" t="s">
        <v>184</v>
      </c>
      <c r="I1082" t="s">
        <v>25</v>
      </c>
      <c r="J1082" t="s">
        <v>363</v>
      </c>
      <c r="K1082" t="s">
        <v>359</v>
      </c>
      <c r="L1082" t="s">
        <v>360</v>
      </c>
      <c r="M1082" t="s">
        <v>256</v>
      </c>
    </row>
    <row r="1083" spans="1:13" x14ac:dyDescent="0.2">
      <c r="A1083" s="2" t="s">
        <v>369</v>
      </c>
      <c r="B1083" t="s">
        <v>370</v>
      </c>
      <c r="C1083">
        <v>1066230002</v>
      </c>
      <c r="D1083">
        <v>7000</v>
      </c>
      <c r="E1083" t="s">
        <v>185</v>
      </c>
      <c r="F1083">
        <v>20026.528146000001</v>
      </c>
      <c r="G1083" t="s">
        <v>184</v>
      </c>
      <c r="I1083" t="s">
        <v>25</v>
      </c>
      <c r="J1083" t="s">
        <v>363</v>
      </c>
      <c r="K1083" t="s">
        <v>359</v>
      </c>
      <c r="L1083" t="s">
        <v>360</v>
      </c>
      <c r="M1083" t="s">
        <v>256</v>
      </c>
    </row>
    <row r="1084" spans="1:13" x14ac:dyDescent="0.2">
      <c r="A1084" s="2" t="s">
        <v>369</v>
      </c>
      <c r="B1084" t="s">
        <v>370</v>
      </c>
      <c r="C1084">
        <v>1066230002</v>
      </c>
      <c r="D1084">
        <v>7000</v>
      </c>
      <c r="E1084" t="s">
        <v>186</v>
      </c>
      <c r="F1084">
        <v>8062.4849999999997</v>
      </c>
      <c r="G1084" t="s">
        <v>184</v>
      </c>
      <c r="I1084" t="s">
        <v>25</v>
      </c>
      <c r="J1084" t="s">
        <v>363</v>
      </c>
      <c r="K1084" t="s">
        <v>359</v>
      </c>
      <c r="L1084" t="s">
        <v>360</v>
      </c>
      <c r="M1084" t="s">
        <v>256</v>
      </c>
    </row>
    <row r="1085" spans="1:13" x14ac:dyDescent="0.2">
      <c r="A1085" s="2" t="s">
        <v>369</v>
      </c>
      <c r="B1085" t="s">
        <v>370</v>
      </c>
      <c r="C1085">
        <v>1066230002</v>
      </c>
      <c r="D1085">
        <v>7000</v>
      </c>
      <c r="E1085" t="s">
        <v>187</v>
      </c>
      <c r="F1085">
        <v>8396.2718789999999</v>
      </c>
      <c r="G1085" t="s">
        <v>184</v>
      </c>
      <c r="I1085" t="s">
        <v>25</v>
      </c>
      <c r="J1085" t="s">
        <v>363</v>
      </c>
      <c r="K1085" t="s">
        <v>359</v>
      </c>
      <c r="L1085" t="s">
        <v>360</v>
      </c>
      <c r="M1085" t="s">
        <v>256</v>
      </c>
    </row>
    <row r="1086" spans="1:13" x14ac:dyDescent="0.2">
      <c r="A1086" s="2" t="s">
        <v>369</v>
      </c>
      <c r="B1086" t="s">
        <v>370</v>
      </c>
      <c r="C1086">
        <v>1066230002</v>
      </c>
      <c r="D1086">
        <v>7000</v>
      </c>
      <c r="E1086" t="s">
        <v>188</v>
      </c>
      <c r="F1086">
        <v>2842.9850000000001</v>
      </c>
      <c r="G1086" t="s">
        <v>184</v>
      </c>
      <c r="I1086" t="s">
        <v>25</v>
      </c>
      <c r="J1086" t="s">
        <v>363</v>
      </c>
      <c r="K1086" t="s">
        <v>359</v>
      </c>
      <c r="L1086" t="s">
        <v>360</v>
      </c>
      <c r="M1086" t="s">
        <v>256</v>
      </c>
    </row>
    <row r="1087" spans="1:13" x14ac:dyDescent="0.2">
      <c r="A1087" s="2" t="s">
        <v>369</v>
      </c>
      <c r="B1087" t="s">
        <v>370</v>
      </c>
      <c r="C1087">
        <v>1066230002</v>
      </c>
      <c r="D1087">
        <v>7000</v>
      </c>
      <c r="E1087" t="s">
        <v>189</v>
      </c>
      <c r="F1087">
        <v>2960.6845790000002</v>
      </c>
      <c r="G1087" t="s">
        <v>184</v>
      </c>
      <c r="I1087" t="s">
        <v>25</v>
      </c>
      <c r="J1087" t="s">
        <v>363</v>
      </c>
      <c r="K1087" t="s">
        <v>359</v>
      </c>
      <c r="L1087" t="s">
        <v>360</v>
      </c>
      <c r="M1087" t="s">
        <v>256</v>
      </c>
    </row>
    <row r="1088" spans="1:13" x14ac:dyDescent="0.2">
      <c r="A1088" s="2" t="s">
        <v>369</v>
      </c>
      <c r="B1088" t="s">
        <v>370</v>
      </c>
      <c r="C1088">
        <v>1066230002</v>
      </c>
      <c r="D1088">
        <v>7000</v>
      </c>
      <c r="E1088" t="s">
        <v>190</v>
      </c>
      <c r="F1088">
        <v>2118.0949999999998</v>
      </c>
      <c r="G1088" t="s">
        <v>184</v>
      </c>
      <c r="I1088" t="s">
        <v>25</v>
      </c>
      <c r="J1088" t="s">
        <v>363</v>
      </c>
      <c r="K1088" t="s">
        <v>359</v>
      </c>
      <c r="L1088" t="s">
        <v>360</v>
      </c>
      <c r="M1088" t="s">
        <v>256</v>
      </c>
    </row>
    <row r="1089" spans="1:13" x14ac:dyDescent="0.2">
      <c r="A1089" s="2" t="s">
        <v>369</v>
      </c>
      <c r="B1089" t="s">
        <v>370</v>
      </c>
      <c r="C1089">
        <v>1066230002</v>
      </c>
      <c r="D1089">
        <v>7000</v>
      </c>
      <c r="E1089" t="s">
        <v>191</v>
      </c>
      <c r="F1089">
        <v>2205.7841330000001</v>
      </c>
      <c r="G1089" t="s">
        <v>184</v>
      </c>
      <c r="I1089" t="s">
        <v>25</v>
      </c>
      <c r="J1089" t="s">
        <v>363</v>
      </c>
      <c r="K1089" t="s">
        <v>359</v>
      </c>
      <c r="L1089" t="s">
        <v>360</v>
      </c>
      <c r="M1089" t="s">
        <v>256</v>
      </c>
    </row>
    <row r="1090" spans="1:13" x14ac:dyDescent="0.2">
      <c r="A1090" s="2" t="s">
        <v>369</v>
      </c>
      <c r="B1090" t="s">
        <v>370</v>
      </c>
      <c r="C1090">
        <v>1066230002</v>
      </c>
      <c r="D1090">
        <v>7000</v>
      </c>
      <c r="E1090" t="s">
        <v>192</v>
      </c>
      <c r="F1090">
        <v>2492.585</v>
      </c>
      <c r="G1090" t="s">
        <v>184</v>
      </c>
      <c r="I1090" t="s">
        <v>25</v>
      </c>
      <c r="J1090" t="s">
        <v>363</v>
      </c>
      <c r="K1090" t="s">
        <v>359</v>
      </c>
      <c r="L1090" t="s">
        <v>360</v>
      </c>
      <c r="M1090" t="s">
        <v>256</v>
      </c>
    </row>
    <row r="1091" spans="1:13" x14ac:dyDescent="0.2">
      <c r="A1091" s="2" t="s">
        <v>369</v>
      </c>
      <c r="B1091" t="s">
        <v>370</v>
      </c>
      <c r="C1091">
        <v>1066230002</v>
      </c>
      <c r="D1091">
        <v>7000</v>
      </c>
      <c r="E1091" t="s">
        <v>193</v>
      </c>
      <c r="F1091">
        <v>2595.7780189999999</v>
      </c>
      <c r="G1091" t="s">
        <v>184</v>
      </c>
      <c r="I1091" t="s">
        <v>25</v>
      </c>
      <c r="J1091" t="s">
        <v>363</v>
      </c>
      <c r="K1091" t="s">
        <v>359</v>
      </c>
      <c r="L1091" t="s">
        <v>360</v>
      </c>
      <c r="M1091" t="s">
        <v>256</v>
      </c>
    </row>
    <row r="1092" spans="1:13" x14ac:dyDescent="0.2">
      <c r="A1092" s="2" t="s">
        <v>369</v>
      </c>
      <c r="B1092" t="s">
        <v>370</v>
      </c>
      <c r="C1092">
        <v>1066230002</v>
      </c>
      <c r="D1092">
        <v>7000</v>
      </c>
      <c r="E1092" t="s">
        <v>108</v>
      </c>
      <c r="F1092">
        <v>363.713029453015</v>
      </c>
      <c r="G1092" t="s">
        <v>184</v>
      </c>
      <c r="I1092" t="s">
        <v>25</v>
      </c>
      <c r="J1092" t="s">
        <v>363</v>
      </c>
      <c r="K1092" t="s">
        <v>359</v>
      </c>
      <c r="L1092" t="s">
        <v>360</v>
      </c>
      <c r="M1092" t="s">
        <v>256</v>
      </c>
    </row>
    <row r="1093" spans="1:13" x14ac:dyDescent="0.2">
      <c r="A1093" s="2" t="s">
        <v>369</v>
      </c>
      <c r="B1093" t="s">
        <v>370</v>
      </c>
      <c r="C1093">
        <v>1066230002</v>
      </c>
      <c r="D1093">
        <v>7000</v>
      </c>
      <c r="E1093" t="s">
        <v>194</v>
      </c>
      <c r="F1093">
        <v>40.880000000000003</v>
      </c>
      <c r="G1093" t="s">
        <v>184</v>
      </c>
      <c r="I1093" t="s">
        <v>25</v>
      </c>
      <c r="J1093" t="s">
        <v>363</v>
      </c>
      <c r="K1093" t="s">
        <v>359</v>
      </c>
      <c r="L1093" t="s">
        <v>360</v>
      </c>
      <c r="M1093" t="s">
        <v>256</v>
      </c>
    </row>
    <row r="1094" spans="1:13" x14ac:dyDescent="0.2">
      <c r="A1094" s="2" t="s">
        <v>369</v>
      </c>
      <c r="B1094" t="s">
        <v>370</v>
      </c>
      <c r="C1094">
        <v>1066230002</v>
      </c>
      <c r="D1094">
        <v>7000</v>
      </c>
      <c r="E1094" t="s">
        <v>195</v>
      </c>
      <c r="F1094">
        <v>42.572431999999999</v>
      </c>
      <c r="G1094" t="s">
        <v>184</v>
      </c>
      <c r="I1094" t="s">
        <v>25</v>
      </c>
      <c r="J1094" t="s">
        <v>363</v>
      </c>
      <c r="K1094" t="s">
        <v>359</v>
      </c>
      <c r="L1094" t="s">
        <v>360</v>
      </c>
      <c r="M1094" t="s">
        <v>256</v>
      </c>
    </row>
    <row r="1095" spans="1:13" x14ac:dyDescent="0.2">
      <c r="A1095" s="2" t="s">
        <v>369</v>
      </c>
      <c r="B1095" t="s">
        <v>370</v>
      </c>
      <c r="C1095">
        <v>1066230002</v>
      </c>
      <c r="D1095">
        <v>7000</v>
      </c>
      <c r="E1095" t="s">
        <v>196</v>
      </c>
      <c r="F1095">
        <v>1555.63</v>
      </c>
      <c r="G1095" t="s">
        <v>184</v>
      </c>
      <c r="I1095" t="s">
        <v>25</v>
      </c>
      <c r="J1095" t="s">
        <v>363</v>
      </c>
      <c r="K1095" t="s">
        <v>359</v>
      </c>
      <c r="L1095" t="s">
        <v>360</v>
      </c>
      <c r="M1095" t="s">
        <v>256</v>
      </c>
    </row>
    <row r="1096" spans="1:13" x14ac:dyDescent="0.2">
      <c r="A1096" s="2" t="s">
        <v>369</v>
      </c>
      <c r="B1096" t="s">
        <v>370</v>
      </c>
      <c r="C1096">
        <v>1066230002</v>
      </c>
      <c r="D1096">
        <v>7000</v>
      </c>
      <c r="E1096" t="s">
        <v>197</v>
      </c>
      <c r="F1096">
        <v>1620.0330819999999</v>
      </c>
      <c r="G1096" t="s">
        <v>184</v>
      </c>
      <c r="I1096" t="s">
        <v>25</v>
      </c>
      <c r="J1096" t="s">
        <v>363</v>
      </c>
      <c r="K1096" t="s">
        <v>359</v>
      </c>
      <c r="L1096" t="s">
        <v>360</v>
      </c>
      <c r="M1096" t="s">
        <v>256</v>
      </c>
    </row>
    <row r="1097" spans="1:13" x14ac:dyDescent="0.2">
      <c r="A1097" s="2" t="s">
        <v>369</v>
      </c>
      <c r="B1097" t="s">
        <v>370</v>
      </c>
      <c r="C1097">
        <v>1066230002</v>
      </c>
      <c r="D1097">
        <v>7000</v>
      </c>
      <c r="E1097" t="s">
        <v>198</v>
      </c>
      <c r="F1097">
        <v>378.77074887237001</v>
      </c>
      <c r="G1097" t="s">
        <v>184</v>
      </c>
      <c r="I1097" t="s">
        <v>25</v>
      </c>
      <c r="J1097" t="s">
        <v>363</v>
      </c>
      <c r="K1097" t="s">
        <v>359</v>
      </c>
      <c r="L1097" t="s">
        <v>360</v>
      </c>
      <c r="M1097" t="s">
        <v>256</v>
      </c>
    </row>
    <row r="1098" spans="1:13" x14ac:dyDescent="0.2">
      <c r="A1098" s="2" t="s">
        <v>369</v>
      </c>
      <c r="B1098" t="s">
        <v>370</v>
      </c>
      <c r="C1098">
        <v>1066230002</v>
      </c>
      <c r="D1098">
        <v>7000</v>
      </c>
      <c r="E1098" t="s">
        <v>109</v>
      </c>
      <c r="F1098">
        <v>2492.585</v>
      </c>
      <c r="G1098" t="s">
        <v>184</v>
      </c>
      <c r="I1098" t="s">
        <v>25</v>
      </c>
      <c r="J1098" t="s">
        <v>363</v>
      </c>
      <c r="K1098" t="s">
        <v>359</v>
      </c>
      <c r="L1098" t="s">
        <v>360</v>
      </c>
      <c r="M1098" t="s">
        <v>256</v>
      </c>
    </row>
    <row r="1099" spans="1:13" x14ac:dyDescent="0.2">
      <c r="A1099" s="2" t="s">
        <v>369</v>
      </c>
      <c r="B1099" t="s">
        <v>370</v>
      </c>
      <c r="C1099">
        <v>1066230002</v>
      </c>
      <c r="D1099">
        <v>7000</v>
      </c>
      <c r="E1099" t="s">
        <v>199</v>
      </c>
      <c r="F1099">
        <v>2595.7780189999999</v>
      </c>
      <c r="G1099" t="s">
        <v>184</v>
      </c>
      <c r="I1099" t="s">
        <v>25</v>
      </c>
      <c r="J1099" t="s">
        <v>363</v>
      </c>
      <c r="K1099" t="s">
        <v>359</v>
      </c>
      <c r="L1099" t="s">
        <v>360</v>
      </c>
      <c r="M1099" t="s">
        <v>256</v>
      </c>
    </row>
    <row r="1100" spans="1:13" x14ac:dyDescent="0.2">
      <c r="A1100" s="2" t="s">
        <v>369</v>
      </c>
      <c r="B1100" t="s">
        <v>370</v>
      </c>
      <c r="C1100">
        <v>1066230002</v>
      </c>
      <c r="D1100">
        <v>7000</v>
      </c>
      <c r="E1100" t="s">
        <v>8</v>
      </c>
      <c r="F1100">
        <v>648.60500000000002</v>
      </c>
      <c r="G1100" t="s">
        <v>184</v>
      </c>
      <c r="I1100" t="s">
        <v>25</v>
      </c>
      <c r="J1100" t="s">
        <v>363</v>
      </c>
      <c r="K1100" t="s">
        <v>359</v>
      </c>
      <c r="L1100" t="s">
        <v>360</v>
      </c>
      <c r="M1100" t="s">
        <v>256</v>
      </c>
    </row>
    <row r="1101" spans="1:13" x14ac:dyDescent="0.2">
      <c r="A1101" s="2" t="s">
        <v>369</v>
      </c>
      <c r="B1101" t="s">
        <v>370</v>
      </c>
      <c r="C1101">
        <v>1066230002</v>
      </c>
      <c r="D1101">
        <v>7000</v>
      </c>
      <c r="E1101" t="s">
        <v>200</v>
      </c>
      <c r="F1101">
        <v>675.45724700000005</v>
      </c>
      <c r="G1101" t="s">
        <v>184</v>
      </c>
      <c r="I1101" t="s">
        <v>25</v>
      </c>
      <c r="J1101" t="s">
        <v>363</v>
      </c>
      <c r="K1101" t="s">
        <v>359</v>
      </c>
      <c r="L1101" t="s">
        <v>360</v>
      </c>
      <c r="M1101" t="s">
        <v>256</v>
      </c>
    </row>
    <row r="1102" spans="1:13" x14ac:dyDescent="0.2">
      <c r="A1102" s="2" t="s">
        <v>369</v>
      </c>
      <c r="B1102" t="s">
        <v>370</v>
      </c>
      <c r="C1102">
        <v>1066230002</v>
      </c>
      <c r="D1102">
        <v>7000</v>
      </c>
      <c r="E1102" t="s">
        <v>201</v>
      </c>
      <c r="F1102">
        <v>462690.06</v>
      </c>
      <c r="G1102" t="s">
        <v>184</v>
      </c>
      <c r="I1102" t="s">
        <v>25</v>
      </c>
      <c r="J1102" t="s">
        <v>363</v>
      </c>
      <c r="K1102" t="s">
        <v>359</v>
      </c>
      <c r="L1102" t="s">
        <v>360</v>
      </c>
      <c r="M1102" t="s">
        <v>256</v>
      </c>
    </row>
    <row r="1103" spans="1:13" x14ac:dyDescent="0.2">
      <c r="A1103" s="2" t="s">
        <v>369</v>
      </c>
      <c r="B1103" t="s">
        <v>370</v>
      </c>
      <c r="C1103">
        <v>1066230002</v>
      </c>
      <c r="D1103">
        <v>7000</v>
      </c>
      <c r="E1103" t="s">
        <v>202</v>
      </c>
      <c r="F1103">
        <v>481845.42848399997</v>
      </c>
      <c r="G1103" t="s">
        <v>184</v>
      </c>
      <c r="I1103" t="s">
        <v>25</v>
      </c>
      <c r="J1103" t="s">
        <v>363</v>
      </c>
      <c r="K1103" t="s">
        <v>359</v>
      </c>
      <c r="L1103" t="s">
        <v>360</v>
      </c>
      <c r="M1103" t="s">
        <v>256</v>
      </c>
    </row>
    <row r="1104" spans="1:13" x14ac:dyDescent="0.2">
      <c r="A1104" s="2" t="s">
        <v>371</v>
      </c>
      <c r="B1104" t="s">
        <v>372</v>
      </c>
      <c r="C1104">
        <v>1073091001</v>
      </c>
      <c r="D1104">
        <v>300</v>
      </c>
      <c r="E1104" t="s">
        <v>107</v>
      </c>
      <c r="F1104">
        <v>145.27000000000001</v>
      </c>
      <c r="G1104" t="s">
        <v>184</v>
      </c>
      <c r="I1104" t="s">
        <v>39</v>
      </c>
      <c r="J1104" t="s">
        <v>373</v>
      </c>
      <c r="K1104" t="s">
        <v>374</v>
      </c>
      <c r="L1104" t="s">
        <v>375</v>
      </c>
      <c r="M1104" t="s">
        <v>181</v>
      </c>
    </row>
    <row r="1105" spans="1:13" x14ac:dyDescent="0.2">
      <c r="A1105" s="2" t="s">
        <v>371</v>
      </c>
      <c r="B1105" t="s">
        <v>372</v>
      </c>
      <c r="C1105">
        <v>1073091001</v>
      </c>
      <c r="D1105">
        <v>300</v>
      </c>
      <c r="E1105" t="s">
        <v>182</v>
      </c>
      <c r="F1105">
        <v>148.59668300000001</v>
      </c>
      <c r="G1105" t="s">
        <v>184</v>
      </c>
      <c r="I1105" t="s">
        <v>39</v>
      </c>
      <c r="J1105" t="s">
        <v>373</v>
      </c>
      <c r="K1105" t="s">
        <v>374</v>
      </c>
      <c r="L1105" t="s">
        <v>375</v>
      </c>
      <c r="M1105" t="s">
        <v>181</v>
      </c>
    </row>
    <row r="1106" spans="1:13" x14ac:dyDescent="0.2">
      <c r="A1106" s="2" t="s">
        <v>371</v>
      </c>
      <c r="B1106" t="s">
        <v>372</v>
      </c>
      <c r="C1106">
        <v>1073091001</v>
      </c>
      <c r="D1106">
        <v>300</v>
      </c>
      <c r="E1106" t="s">
        <v>183</v>
      </c>
      <c r="F1106">
        <v>835.48500000000001</v>
      </c>
      <c r="G1106" t="s">
        <v>184</v>
      </c>
      <c r="I1106" t="s">
        <v>39</v>
      </c>
      <c r="J1106" t="s">
        <v>373</v>
      </c>
      <c r="K1106" t="s">
        <v>374</v>
      </c>
      <c r="L1106" t="s">
        <v>375</v>
      </c>
      <c r="M1106" t="s">
        <v>181</v>
      </c>
    </row>
    <row r="1107" spans="1:13" x14ac:dyDescent="0.2">
      <c r="A1107" s="2" t="s">
        <v>371</v>
      </c>
      <c r="B1107" t="s">
        <v>372</v>
      </c>
      <c r="C1107">
        <v>1073091001</v>
      </c>
      <c r="D1107">
        <v>300</v>
      </c>
      <c r="E1107" t="s">
        <v>185</v>
      </c>
      <c r="F1107">
        <v>854.61760649999997</v>
      </c>
      <c r="G1107" t="s">
        <v>184</v>
      </c>
      <c r="I1107" t="s">
        <v>39</v>
      </c>
      <c r="J1107" t="s">
        <v>373</v>
      </c>
      <c r="K1107" t="s">
        <v>374</v>
      </c>
      <c r="L1107" t="s">
        <v>375</v>
      </c>
      <c r="M1107" t="s">
        <v>181</v>
      </c>
    </row>
    <row r="1108" spans="1:13" x14ac:dyDescent="0.2">
      <c r="A1108" s="2" t="s">
        <v>371</v>
      </c>
      <c r="B1108" t="s">
        <v>372</v>
      </c>
      <c r="C1108">
        <v>1073091001</v>
      </c>
      <c r="D1108">
        <v>300</v>
      </c>
      <c r="E1108" t="s">
        <v>186</v>
      </c>
      <c r="F1108">
        <v>185.05500000000001</v>
      </c>
      <c r="G1108" t="s">
        <v>184</v>
      </c>
      <c r="I1108" t="s">
        <v>39</v>
      </c>
      <c r="J1108" t="s">
        <v>373</v>
      </c>
      <c r="K1108" t="s">
        <v>374</v>
      </c>
      <c r="L1108" t="s">
        <v>375</v>
      </c>
      <c r="M1108" t="s">
        <v>181</v>
      </c>
    </row>
    <row r="1109" spans="1:13" x14ac:dyDescent="0.2">
      <c r="A1109" s="2" t="s">
        <v>371</v>
      </c>
      <c r="B1109" t="s">
        <v>372</v>
      </c>
      <c r="C1109">
        <v>1073091001</v>
      </c>
      <c r="D1109">
        <v>300</v>
      </c>
      <c r="E1109" t="s">
        <v>187</v>
      </c>
      <c r="F1109">
        <v>189.29275949999999</v>
      </c>
      <c r="G1109" t="s">
        <v>184</v>
      </c>
      <c r="I1109" t="s">
        <v>39</v>
      </c>
      <c r="J1109" t="s">
        <v>373</v>
      </c>
      <c r="K1109" t="s">
        <v>374</v>
      </c>
      <c r="L1109" t="s">
        <v>375</v>
      </c>
      <c r="M1109" t="s">
        <v>181</v>
      </c>
    </row>
    <row r="1110" spans="1:13" x14ac:dyDescent="0.2">
      <c r="A1110" s="2" t="s">
        <v>371</v>
      </c>
      <c r="B1110" t="s">
        <v>372</v>
      </c>
      <c r="C1110">
        <v>1073091001</v>
      </c>
      <c r="D1110">
        <v>300</v>
      </c>
      <c r="E1110" t="s">
        <v>188</v>
      </c>
      <c r="F1110">
        <v>118.99</v>
      </c>
      <c r="G1110" t="s">
        <v>184</v>
      </c>
      <c r="I1110" t="s">
        <v>39</v>
      </c>
      <c r="J1110" t="s">
        <v>373</v>
      </c>
      <c r="K1110" t="s">
        <v>374</v>
      </c>
      <c r="L1110" t="s">
        <v>375</v>
      </c>
      <c r="M1110" t="s">
        <v>181</v>
      </c>
    </row>
    <row r="1111" spans="1:13" x14ac:dyDescent="0.2">
      <c r="A1111" s="2" t="s">
        <v>371</v>
      </c>
      <c r="B1111" t="s">
        <v>372</v>
      </c>
      <c r="C1111">
        <v>1073091001</v>
      </c>
      <c r="D1111">
        <v>300</v>
      </c>
      <c r="E1111" t="s">
        <v>189</v>
      </c>
      <c r="F1111">
        <v>121.714871</v>
      </c>
      <c r="G1111" t="s">
        <v>184</v>
      </c>
      <c r="I1111" t="s">
        <v>39</v>
      </c>
      <c r="J1111" t="s">
        <v>373</v>
      </c>
      <c r="K1111" t="s">
        <v>374</v>
      </c>
      <c r="L1111" t="s">
        <v>375</v>
      </c>
      <c r="M1111" t="s">
        <v>181</v>
      </c>
    </row>
    <row r="1112" spans="1:13" x14ac:dyDescent="0.2">
      <c r="A1112" s="2" t="s">
        <v>371</v>
      </c>
      <c r="B1112" t="s">
        <v>372</v>
      </c>
      <c r="C1112">
        <v>1073091001</v>
      </c>
      <c r="D1112">
        <v>300</v>
      </c>
      <c r="E1112" t="s">
        <v>190</v>
      </c>
      <c r="F1112">
        <v>44.164999999999999</v>
      </c>
      <c r="G1112" t="s">
        <v>184</v>
      </c>
      <c r="I1112" t="s">
        <v>39</v>
      </c>
      <c r="J1112" t="s">
        <v>373</v>
      </c>
      <c r="K1112" t="s">
        <v>374</v>
      </c>
      <c r="L1112" t="s">
        <v>375</v>
      </c>
      <c r="M1112" t="s">
        <v>181</v>
      </c>
    </row>
    <row r="1113" spans="1:13" x14ac:dyDescent="0.2">
      <c r="A1113" s="2" t="s">
        <v>371</v>
      </c>
      <c r="B1113" t="s">
        <v>372</v>
      </c>
      <c r="C1113">
        <v>1073091001</v>
      </c>
      <c r="D1113">
        <v>300</v>
      </c>
      <c r="E1113" t="s">
        <v>191</v>
      </c>
      <c r="F1113">
        <v>45.176378499999998</v>
      </c>
      <c r="G1113" t="s">
        <v>184</v>
      </c>
      <c r="I1113" t="s">
        <v>39</v>
      </c>
      <c r="J1113" t="s">
        <v>373</v>
      </c>
      <c r="K1113" t="s">
        <v>374</v>
      </c>
      <c r="L1113" t="s">
        <v>375</v>
      </c>
      <c r="M1113" t="s">
        <v>181</v>
      </c>
    </row>
    <row r="1114" spans="1:13" x14ac:dyDescent="0.2">
      <c r="A1114" s="2" t="s">
        <v>371</v>
      </c>
      <c r="B1114" t="s">
        <v>372</v>
      </c>
      <c r="C1114">
        <v>1073091001</v>
      </c>
      <c r="D1114">
        <v>300</v>
      </c>
      <c r="E1114" t="s">
        <v>192</v>
      </c>
      <c r="F1114">
        <v>65.7</v>
      </c>
      <c r="G1114" t="s">
        <v>184</v>
      </c>
      <c r="I1114" t="s">
        <v>39</v>
      </c>
      <c r="J1114" t="s">
        <v>373</v>
      </c>
      <c r="K1114" t="s">
        <v>374</v>
      </c>
      <c r="L1114" t="s">
        <v>375</v>
      </c>
      <c r="M1114" t="s">
        <v>181</v>
      </c>
    </row>
    <row r="1115" spans="1:13" x14ac:dyDescent="0.2">
      <c r="A1115" s="2" t="s">
        <v>371</v>
      </c>
      <c r="B1115" t="s">
        <v>372</v>
      </c>
      <c r="C1115">
        <v>1073091001</v>
      </c>
      <c r="D1115">
        <v>300</v>
      </c>
      <c r="E1115" t="s">
        <v>193</v>
      </c>
      <c r="F1115">
        <v>67.204530000000005</v>
      </c>
      <c r="G1115" t="s">
        <v>184</v>
      </c>
      <c r="I1115" t="s">
        <v>39</v>
      </c>
      <c r="J1115" t="s">
        <v>373</v>
      </c>
      <c r="K1115" t="s">
        <v>374</v>
      </c>
      <c r="L1115" t="s">
        <v>375</v>
      </c>
      <c r="M1115" t="s">
        <v>181</v>
      </c>
    </row>
    <row r="1116" spans="1:13" x14ac:dyDescent="0.2">
      <c r="A1116" s="2" t="s">
        <v>371</v>
      </c>
      <c r="B1116" t="s">
        <v>372</v>
      </c>
      <c r="C1116">
        <v>1073091001</v>
      </c>
      <c r="D1116">
        <v>300</v>
      </c>
      <c r="E1116" t="s">
        <v>108</v>
      </c>
      <c r="F1116">
        <v>53.300238429172502</v>
      </c>
      <c r="G1116" t="s">
        <v>184</v>
      </c>
      <c r="I1116" t="s">
        <v>39</v>
      </c>
      <c r="J1116" t="s">
        <v>373</v>
      </c>
      <c r="K1116" t="s">
        <v>374</v>
      </c>
      <c r="L1116" t="s">
        <v>375</v>
      </c>
      <c r="M1116" t="s">
        <v>181</v>
      </c>
    </row>
    <row r="1117" spans="1:13" x14ac:dyDescent="0.2">
      <c r="A1117" s="2" t="s">
        <v>371</v>
      </c>
      <c r="B1117" t="s">
        <v>372</v>
      </c>
      <c r="C1117">
        <v>1073091001</v>
      </c>
      <c r="D1117">
        <v>300</v>
      </c>
      <c r="E1117" t="s">
        <v>194</v>
      </c>
      <c r="F1117">
        <v>17.52</v>
      </c>
      <c r="G1117" t="s">
        <v>184</v>
      </c>
      <c r="I1117" t="s">
        <v>39</v>
      </c>
      <c r="J1117" t="s">
        <v>373</v>
      </c>
      <c r="K1117" t="s">
        <v>374</v>
      </c>
      <c r="L1117" t="s">
        <v>375</v>
      </c>
      <c r="M1117" t="s">
        <v>181</v>
      </c>
    </row>
    <row r="1118" spans="1:13" x14ac:dyDescent="0.2">
      <c r="A1118" s="2" t="s">
        <v>371</v>
      </c>
      <c r="B1118" t="s">
        <v>372</v>
      </c>
      <c r="C1118">
        <v>1073091001</v>
      </c>
      <c r="D1118">
        <v>300</v>
      </c>
      <c r="E1118" t="s">
        <v>195</v>
      </c>
      <c r="F1118">
        <v>17.921208</v>
      </c>
      <c r="G1118" t="s">
        <v>184</v>
      </c>
      <c r="I1118" t="s">
        <v>39</v>
      </c>
      <c r="J1118" t="s">
        <v>373</v>
      </c>
      <c r="K1118" t="s">
        <v>374</v>
      </c>
      <c r="L1118" t="s">
        <v>375</v>
      </c>
      <c r="M1118" t="s">
        <v>181</v>
      </c>
    </row>
    <row r="1119" spans="1:13" x14ac:dyDescent="0.2">
      <c r="A1119" s="2" t="s">
        <v>371</v>
      </c>
      <c r="B1119" t="s">
        <v>372</v>
      </c>
      <c r="C1119">
        <v>1073091001</v>
      </c>
      <c r="D1119">
        <v>300</v>
      </c>
      <c r="E1119" t="s">
        <v>196</v>
      </c>
      <c r="F1119">
        <v>212.43</v>
      </c>
      <c r="G1119" t="s">
        <v>184</v>
      </c>
      <c r="I1119" t="s">
        <v>39</v>
      </c>
      <c r="J1119" t="s">
        <v>373</v>
      </c>
      <c r="K1119" t="s">
        <v>374</v>
      </c>
      <c r="L1119" t="s">
        <v>375</v>
      </c>
      <c r="M1119" t="s">
        <v>181</v>
      </c>
    </row>
    <row r="1120" spans="1:13" x14ac:dyDescent="0.2">
      <c r="A1120" s="2" t="s">
        <v>371</v>
      </c>
      <c r="B1120" t="s">
        <v>372</v>
      </c>
      <c r="C1120">
        <v>1073091001</v>
      </c>
      <c r="D1120">
        <v>300</v>
      </c>
      <c r="E1120" t="s">
        <v>197</v>
      </c>
      <c r="F1120">
        <v>217.294647</v>
      </c>
      <c r="G1120" t="s">
        <v>184</v>
      </c>
      <c r="I1120" t="s">
        <v>39</v>
      </c>
      <c r="J1120" t="s">
        <v>373</v>
      </c>
      <c r="K1120" t="s">
        <v>374</v>
      </c>
      <c r="L1120" t="s">
        <v>375</v>
      </c>
      <c r="M1120" t="s">
        <v>181</v>
      </c>
    </row>
    <row r="1121" spans="1:13" x14ac:dyDescent="0.2">
      <c r="A1121" s="2" t="s">
        <v>371</v>
      </c>
      <c r="B1121" t="s">
        <v>372</v>
      </c>
      <c r="C1121">
        <v>1073091001</v>
      </c>
      <c r="D1121">
        <v>300</v>
      </c>
      <c r="E1121" t="s">
        <v>198</v>
      </c>
      <c r="F1121">
        <v>54.520813889200603</v>
      </c>
      <c r="G1121" t="s">
        <v>184</v>
      </c>
      <c r="I1121" t="s">
        <v>39</v>
      </c>
      <c r="J1121" t="s">
        <v>373</v>
      </c>
      <c r="K1121" t="s">
        <v>374</v>
      </c>
      <c r="L1121" t="s">
        <v>375</v>
      </c>
      <c r="M1121" t="s">
        <v>181</v>
      </c>
    </row>
    <row r="1122" spans="1:13" x14ac:dyDescent="0.2">
      <c r="A1122" s="2" t="s">
        <v>371</v>
      </c>
      <c r="B1122" t="s">
        <v>372</v>
      </c>
      <c r="C1122">
        <v>1073091001</v>
      </c>
      <c r="D1122">
        <v>300</v>
      </c>
      <c r="E1122" t="s">
        <v>109</v>
      </c>
      <c r="F1122">
        <v>65.7</v>
      </c>
      <c r="G1122" t="s">
        <v>184</v>
      </c>
      <c r="I1122" t="s">
        <v>39</v>
      </c>
      <c r="J1122" t="s">
        <v>373</v>
      </c>
      <c r="K1122" t="s">
        <v>374</v>
      </c>
      <c r="L1122" t="s">
        <v>375</v>
      </c>
      <c r="M1122" t="s">
        <v>181</v>
      </c>
    </row>
    <row r="1123" spans="1:13" x14ac:dyDescent="0.2">
      <c r="A1123" s="2" t="s">
        <v>371</v>
      </c>
      <c r="B1123" t="s">
        <v>372</v>
      </c>
      <c r="C1123">
        <v>1073091001</v>
      </c>
      <c r="D1123">
        <v>300</v>
      </c>
      <c r="E1123" t="s">
        <v>199</v>
      </c>
      <c r="F1123">
        <v>67.204530000000005</v>
      </c>
      <c r="G1123" t="s">
        <v>184</v>
      </c>
      <c r="I1123" t="s">
        <v>39</v>
      </c>
      <c r="J1123" t="s">
        <v>373</v>
      </c>
      <c r="K1123" t="s">
        <v>374</v>
      </c>
      <c r="L1123" t="s">
        <v>375</v>
      </c>
      <c r="M1123" t="s">
        <v>181</v>
      </c>
    </row>
    <row r="1124" spans="1:13" x14ac:dyDescent="0.2">
      <c r="A1124" s="2" t="s">
        <v>371</v>
      </c>
      <c r="B1124" t="s">
        <v>372</v>
      </c>
      <c r="C1124">
        <v>1073091001</v>
      </c>
      <c r="D1124">
        <v>300</v>
      </c>
      <c r="E1124" t="s">
        <v>8</v>
      </c>
      <c r="F1124">
        <v>87.6</v>
      </c>
      <c r="G1124" t="s">
        <v>184</v>
      </c>
      <c r="I1124" t="s">
        <v>39</v>
      </c>
      <c r="J1124" t="s">
        <v>373</v>
      </c>
      <c r="K1124" t="s">
        <v>374</v>
      </c>
      <c r="L1124" t="s">
        <v>375</v>
      </c>
      <c r="M1124" t="s">
        <v>181</v>
      </c>
    </row>
    <row r="1125" spans="1:13" x14ac:dyDescent="0.2">
      <c r="A1125" s="2" t="s">
        <v>371</v>
      </c>
      <c r="B1125" t="s">
        <v>372</v>
      </c>
      <c r="C1125">
        <v>1073091001</v>
      </c>
      <c r="D1125">
        <v>300</v>
      </c>
      <c r="E1125" t="s">
        <v>200</v>
      </c>
      <c r="F1125">
        <v>89.606039999999993</v>
      </c>
      <c r="G1125" t="s">
        <v>184</v>
      </c>
      <c r="I1125" t="s">
        <v>39</v>
      </c>
      <c r="J1125" t="s">
        <v>373</v>
      </c>
      <c r="K1125" t="s">
        <v>374</v>
      </c>
      <c r="L1125" t="s">
        <v>375</v>
      </c>
      <c r="M1125" t="s">
        <v>181</v>
      </c>
    </row>
    <row r="1126" spans="1:13" x14ac:dyDescent="0.2">
      <c r="A1126" s="2" t="s">
        <v>371</v>
      </c>
      <c r="B1126" t="s">
        <v>372</v>
      </c>
      <c r="C1126">
        <v>1073091001</v>
      </c>
      <c r="D1126">
        <v>300</v>
      </c>
      <c r="E1126" t="s">
        <v>201</v>
      </c>
      <c r="F1126">
        <v>33215</v>
      </c>
      <c r="G1126" t="s">
        <v>184</v>
      </c>
      <c r="I1126" t="s">
        <v>39</v>
      </c>
      <c r="J1126" t="s">
        <v>373</v>
      </c>
      <c r="K1126" t="s">
        <v>374</v>
      </c>
      <c r="L1126" t="s">
        <v>375</v>
      </c>
      <c r="M1126" t="s">
        <v>181</v>
      </c>
    </row>
    <row r="1127" spans="1:13" x14ac:dyDescent="0.2">
      <c r="A1127" s="2" t="s">
        <v>371</v>
      </c>
      <c r="B1127" t="s">
        <v>372</v>
      </c>
      <c r="C1127">
        <v>1073091001</v>
      </c>
      <c r="D1127">
        <v>300</v>
      </c>
      <c r="E1127" t="s">
        <v>202</v>
      </c>
      <c r="F1127">
        <v>33975.623500000002</v>
      </c>
      <c r="G1127" t="s">
        <v>184</v>
      </c>
      <c r="I1127" t="s">
        <v>39</v>
      </c>
      <c r="J1127" t="s">
        <v>373</v>
      </c>
      <c r="K1127" t="s">
        <v>374</v>
      </c>
      <c r="L1127" t="s">
        <v>375</v>
      </c>
      <c r="M1127" t="s">
        <v>181</v>
      </c>
    </row>
    <row r="1128" spans="1:13" x14ac:dyDescent="0.2">
      <c r="A1128" s="2" t="s">
        <v>376</v>
      </c>
      <c r="B1128" t="s">
        <v>377</v>
      </c>
      <c r="C1128">
        <v>1074105001</v>
      </c>
      <c r="D1128">
        <v>45000</v>
      </c>
      <c r="E1128" t="s">
        <v>378</v>
      </c>
      <c r="F1128">
        <v>321.93</v>
      </c>
      <c r="G1128" t="s">
        <v>236</v>
      </c>
      <c r="I1128" t="s">
        <v>90</v>
      </c>
      <c r="J1128" t="s">
        <v>379</v>
      </c>
      <c r="K1128" t="s">
        <v>380</v>
      </c>
      <c r="L1128" t="s">
        <v>381</v>
      </c>
      <c r="M1128" t="s">
        <v>181</v>
      </c>
    </row>
    <row r="1129" spans="1:13" x14ac:dyDescent="0.2">
      <c r="A1129" s="2" t="s">
        <v>376</v>
      </c>
      <c r="B1129" t="s">
        <v>377</v>
      </c>
      <c r="C1129">
        <v>1074105001</v>
      </c>
      <c r="D1129">
        <v>45000</v>
      </c>
      <c r="E1129" t="s">
        <v>382</v>
      </c>
      <c r="F1129">
        <v>342.37255499999998</v>
      </c>
      <c r="G1129" t="s">
        <v>236</v>
      </c>
      <c r="I1129" t="s">
        <v>90</v>
      </c>
      <c r="J1129" t="s">
        <v>379</v>
      </c>
      <c r="K1129" t="s">
        <v>380</v>
      </c>
      <c r="L1129" t="s">
        <v>381</v>
      </c>
      <c r="M1129" t="s">
        <v>181</v>
      </c>
    </row>
    <row r="1130" spans="1:13" x14ac:dyDescent="0.2">
      <c r="A1130" s="2" t="s">
        <v>376</v>
      </c>
      <c r="B1130" t="s">
        <v>377</v>
      </c>
      <c r="C1130">
        <v>1074105001</v>
      </c>
      <c r="D1130">
        <v>45000</v>
      </c>
      <c r="E1130" t="s">
        <v>383</v>
      </c>
      <c r="F1130">
        <v>900.45500000000004</v>
      </c>
      <c r="G1130" t="s">
        <v>236</v>
      </c>
      <c r="I1130" t="s">
        <v>90</v>
      </c>
      <c r="J1130" t="s">
        <v>379</v>
      </c>
      <c r="K1130" t="s">
        <v>380</v>
      </c>
      <c r="L1130" t="s">
        <v>381</v>
      </c>
      <c r="M1130" t="s">
        <v>181</v>
      </c>
    </row>
    <row r="1131" spans="1:13" x14ac:dyDescent="0.2">
      <c r="A1131" s="2" t="s">
        <v>376</v>
      </c>
      <c r="B1131" t="s">
        <v>377</v>
      </c>
      <c r="C1131">
        <v>1074105001</v>
      </c>
      <c r="D1131">
        <v>45000</v>
      </c>
      <c r="E1131" t="s">
        <v>384</v>
      </c>
      <c r="F1131">
        <v>957.6338925</v>
      </c>
      <c r="G1131" t="s">
        <v>236</v>
      </c>
      <c r="I1131" t="s">
        <v>90</v>
      </c>
      <c r="J1131" t="s">
        <v>379</v>
      </c>
      <c r="K1131" t="s">
        <v>380</v>
      </c>
      <c r="L1131" t="s">
        <v>381</v>
      </c>
      <c r="M1131" t="s">
        <v>181</v>
      </c>
    </row>
    <row r="1132" spans="1:13" x14ac:dyDescent="0.2">
      <c r="A1132" s="2" t="s">
        <v>376</v>
      </c>
      <c r="B1132" t="s">
        <v>377</v>
      </c>
      <c r="C1132">
        <v>1074105001</v>
      </c>
      <c r="D1132">
        <v>45000</v>
      </c>
      <c r="E1132" t="s">
        <v>107</v>
      </c>
      <c r="F1132">
        <v>92990.684999999998</v>
      </c>
      <c r="G1132" t="s">
        <v>184</v>
      </c>
      <c r="I1132" t="s">
        <v>90</v>
      </c>
      <c r="J1132" t="s">
        <v>379</v>
      </c>
      <c r="K1132" t="s">
        <v>380</v>
      </c>
      <c r="L1132" t="s">
        <v>381</v>
      </c>
      <c r="M1132" t="s">
        <v>181</v>
      </c>
    </row>
    <row r="1133" spans="1:13" x14ac:dyDescent="0.2">
      <c r="A1133" s="2" t="s">
        <v>376</v>
      </c>
      <c r="B1133" t="s">
        <v>377</v>
      </c>
      <c r="C1133">
        <v>1074105001</v>
      </c>
      <c r="D1133">
        <v>45000</v>
      </c>
      <c r="E1133" t="s">
        <v>182</v>
      </c>
      <c r="F1133">
        <v>98895.593497499998</v>
      </c>
      <c r="G1133" t="s">
        <v>184</v>
      </c>
      <c r="I1133" t="s">
        <v>90</v>
      </c>
      <c r="J1133" t="s">
        <v>379</v>
      </c>
      <c r="K1133" t="s">
        <v>380</v>
      </c>
      <c r="L1133" t="s">
        <v>381</v>
      </c>
      <c r="M1133" t="s">
        <v>181</v>
      </c>
    </row>
    <row r="1134" spans="1:13" x14ac:dyDescent="0.2">
      <c r="A1134" s="2" t="s">
        <v>376</v>
      </c>
      <c r="B1134" t="s">
        <v>377</v>
      </c>
      <c r="C1134">
        <v>1074105001</v>
      </c>
      <c r="D1134">
        <v>45000</v>
      </c>
      <c r="E1134" t="s">
        <v>183</v>
      </c>
      <c r="F1134">
        <v>276795.19500000001</v>
      </c>
      <c r="G1134" t="s">
        <v>184</v>
      </c>
      <c r="I1134" t="s">
        <v>90</v>
      </c>
      <c r="J1134" t="s">
        <v>379</v>
      </c>
      <c r="K1134" t="s">
        <v>380</v>
      </c>
      <c r="L1134" t="s">
        <v>381</v>
      </c>
      <c r="M1134" t="s">
        <v>181</v>
      </c>
    </row>
    <row r="1135" spans="1:13" x14ac:dyDescent="0.2">
      <c r="A1135" s="2" t="s">
        <v>376</v>
      </c>
      <c r="B1135" t="s">
        <v>377</v>
      </c>
      <c r="C1135">
        <v>1074105001</v>
      </c>
      <c r="D1135">
        <v>45000</v>
      </c>
      <c r="E1135" t="s">
        <v>185</v>
      </c>
      <c r="F1135">
        <v>294371.68988249998</v>
      </c>
      <c r="G1135" t="s">
        <v>184</v>
      </c>
      <c r="I1135" t="s">
        <v>90</v>
      </c>
      <c r="J1135" t="s">
        <v>379</v>
      </c>
      <c r="K1135" t="s">
        <v>380</v>
      </c>
      <c r="L1135" t="s">
        <v>381</v>
      </c>
      <c r="M1135" t="s">
        <v>181</v>
      </c>
    </row>
    <row r="1136" spans="1:13" x14ac:dyDescent="0.2">
      <c r="A1136" s="2" t="s">
        <v>376</v>
      </c>
      <c r="B1136" t="s">
        <v>377</v>
      </c>
      <c r="C1136">
        <v>1074105001</v>
      </c>
      <c r="D1136">
        <v>45000</v>
      </c>
      <c r="E1136" t="s">
        <v>385</v>
      </c>
      <c r="F1136">
        <v>174.10499999999999</v>
      </c>
      <c r="G1136" t="s">
        <v>236</v>
      </c>
      <c r="I1136" t="s">
        <v>90</v>
      </c>
      <c r="J1136" t="s">
        <v>379</v>
      </c>
      <c r="K1136" t="s">
        <v>380</v>
      </c>
      <c r="L1136" t="s">
        <v>381</v>
      </c>
      <c r="M1136" t="s">
        <v>181</v>
      </c>
    </row>
    <row r="1137" spans="1:13" x14ac:dyDescent="0.2">
      <c r="A1137" s="2" t="s">
        <v>376</v>
      </c>
      <c r="B1137" t="s">
        <v>377</v>
      </c>
      <c r="C1137">
        <v>1074105001</v>
      </c>
      <c r="D1137">
        <v>45000</v>
      </c>
      <c r="E1137" t="s">
        <v>386</v>
      </c>
      <c r="F1137">
        <v>185.16066749999999</v>
      </c>
      <c r="G1137" t="s">
        <v>236</v>
      </c>
      <c r="I1137" t="s">
        <v>90</v>
      </c>
      <c r="J1137" t="s">
        <v>379</v>
      </c>
      <c r="K1137" t="s">
        <v>380</v>
      </c>
      <c r="L1137" t="s">
        <v>381</v>
      </c>
      <c r="M1137" t="s">
        <v>181</v>
      </c>
    </row>
    <row r="1138" spans="1:13" x14ac:dyDescent="0.2">
      <c r="A1138" s="2" t="s">
        <v>376</v>
      </c>
      <c r="B1138" t="s">
        <v>377</v>
      </c>
      <c r="C1138">
        <v>1074105001</v>
      </c>
      <c r="D1138">
        <v>45000</v>
      </c>
      <c r="E1138" t="s">
        <v>186</v>
      </c>
      <c r="F1138">
        <v>152736.80499999999</v>
      </c>
      <c r="G1138" t="s">
        <v>184</v>
      </c>
      <c r="I1138" t="s">
        <v>90</v>
      </c>
      <c r="J1138" t="s">
        <v>379</v>
      </c>
      <c r="K1138" t="s">
        <v>380</v>
      </c>
      <c r="L1138" t="s">
        <v>381</v>
      </c>
      <c r="M1138" t="s">
        <v>181</v>
      </c>
    </row>
    <row r="1139" spans="1:13" x14ac:dyDescent="0.2">
      <c r="A1139" s="2" t="s">
        <v>376</v>
      </c>
      <c r="B1139" t="s">
        <v>377</v>
      </c>
      <c r="C1139">
        <v>1074105001</v>
      </c>
      <c r="D1139">
        <v>45000</v>
      </c>
      <c r="E1139" t="s">
        <v>187</v>
      </c>
      <c r="F1139">
        <v>162435.5921175</v>
      </c>
      <c r="G1139" t="s">
        <v>184</v>
      </c>
      <c r="I1139" t="s">
        <v>90</v>
      </c>
      <c r="J1139" t="s">
        <v>379</v>
      </c>
      <c r="K1139" t="s">
        <v>380</v>
      </c>
      <c r="L1139" t="s">
        <v>381</v>
      </c>
      <c r="M1139" t="s">
        <v>181</v>
      </c>
    </row>
    <row r="1140" spans="1:13" x14ac:dyDescent="0.2">
      <c r="A1140" s="2" t="s">
        <v>376</v>
      </c>
      <c r="B1140" t="s">
        <v>377</v>
      </c>
      <c r="C1140">
        <v>1074105001</v>
      </c>
      <c r="D1140">
        <v>45000</v>
      </c>
      <c r="E1140" t="s">
        <v>188</v>
      </c>
      <c r="F1140">
        <v>121540.62</v>
      </c>
      <c r="G1140" t="s">
        <v>184</v>
      </c>
      <c r="I1140" t="s">
        <v>90</v>
      </c>
      <c r="J1140" t="s">
        <v>379</v>
      </c>
      <c r="K1140" t="s">
        <v>380</v>
      </c>
      <c r="L1140" t="s">
        <v>381</v>
      </c>
      <c r="M1140" t="s">
        <v>181</v>
      </c>
    </row>
    <row r="1141" spans="1:13" x14ac:dyDescent="0.2">
      <c r="A1141" s="2" t="s">
        <v>376</v>
      </c>
      <c r="B1141" t="s">
        <v>377</v>
      </c>
      <c r="C1141">
        <v>1074105001</v>
      </c>
      <c r="D1141">
        <v>45000</v>
      </c>
      <c r="E1141" t="s">
        <v>189</v>
      </c>
      <c r="F1141">
        <v>129258.44937</v>
      </c>
      <c r="G1141" t="s">
        <v>184</v>
      </c>
      <c r="I1141" t="s">
        <v>90</v>
      </c>
      <c r="J1141" t="s">
        <v>379</v>
      </c>
      <c r="K1141" t="s">
        <v>380</v>
      </c>
      <c r="L1141" t="s">
        <v>381</v>
      </c>
      <c r="M1141" t="s">
        <v>181</v>
      </c>
    </row>
    <row r="1142" spans="1:13" x14ac:dyDescent="0.2">
      <c r="A1142" s="2" t="s">
        <v>376</v>
      </c>
      <c r="B1142" t="s">
        <v>377</v>
      </c>
      <c r="C1142">
        <v>1074105001</v>
      </c>
      <c r="D1142">
        <v>45000</v>
      </c>
      <c r="E1142" t="s">
        <v>190</v>
      </c>
      <c r="F1142">
        <v>50670.394999999997</v>
      </c>
      <c r="G1142" t="s">
        <v>184</v>
      </c>
      <c r="I1142" t="s">
        <v>90</v>
      </c>
      <c r="J1142" t="s">
        <v>379</v>
      </c>
      <c r="K1142" t="s">
        <v>380</v>
      </c>
      <c r="L1142" t="s">
        <v>381</v>
      </c>
      <c r="M1142" t="s">
        <v>181</v>
      </c>
    </row>
    <row r="1143" spans="1:13" x14ac:dyDescent="0.2">
      <c r="A1143" s="2" t="s">
        <v>376</v>
      </c>
      <c r="B1143" t="s">
        <v>377</v>
      </c>
      <c r="C1143">
        <v>1074105001</v>
      </c>
      <c r="D1143">
        <v>45000</v>
      </c>
      <c r="E1143" t="s">
        <v>191</v>
      </c>
      <c r="F1143">
        <v>53887.965082499999</v>
      </c>
      <c r="G1143" t="s">
        <v>184</v>
      </c>
      <c r="I1143" t="s">
        <v>90</v>
      </c>
      <c r="J1143" t="s">
        <v>379</v>
      </c>
      <c r="K1143" t="s">
        <v>380</v>
      </c>
      <c r="L1143" t="s">
        <v>381</v>
      </c>
      <c r="M1143" t="s">
        <v>181</v>
      </c>
    </row>
    <row r="1144" spans="1:13" x14ac:dyDescent="0.2">
      <c r="A1144" s="2" t="s">
        <v>376</v>
      </c>
      <c r="B1144" t="s">
        <v>377</v>
      </c>
      <c r="C1144">
        <v>1074105001</v>
      </c>
      <c r="D1144">
        <v>45000</v>
      </c>
      <c r="E1144" t="s">
        <v>192</v>
      </c>
      <c r="F1144">
        <v>47889.095000000001</v>
      </c>
      <c r="G1144" t="s">
        <v>184</v>
      </c>
      <c r="I1144" t="s">
        <v>90</v>
      </c>
      <c r="J1144" t="s">
        <v>379</v>
      </c>
      <c r="K1144" t="s">
        <v>380</v>
      </c>
      <c r="L1144" t="s">
        <v>381</v>
      </c>
      <c r="M1144" t="s">
        <v>181</v>
      </c>
    </row>
    <row r="1145" spans="1:13" x14ac:dyDescent="0.2">
      <c r="A1145" s="2" t="s">
        <v>376</v>
      </c>
      <c r="B1145" t="s">
        <v>377</v>
      </c>
      <c r="C1145">
        <v>1074105001</v>
      </c>
      <c r="D1145">
        <v>45000</v>
      </c>
      <c r="E1145" t="s">
        <v>193</v>
      </c>
      <c r="F1145">
        <v>50930.052532499998</v>
      </c>
      <c r="G1145" t="s">
        <v>184</v>
      </c>
      <c r="I1145" t="s">
        <v>90</v>
      </c>
      <c r="J1145" t="s">
        <v>379</v>
      </c>
      <c r="K1145" t="s">
        <v>380</v>
      </c>
      <c r="L1145" t="s">
        <v>381</v>
      </c>
      <c r="M1145" t="s">
        <v>181</v>
      </c>
    </row>
    <row r="1146" spans="1:13" x14ac:dyDescent="0.2">
      <c r="A1146" s="2" t="s">
        <v>376</v>
      </c>
      <c r="B1146" t="s">
        <v>377</v>
      </c>
      <c r="C1146">
        <v>1074105001</v>
      </c>
      <c r="D1146">
        <v>45000</v>
      </c>
      <c r="E1146" t="s">
        <v>108</v>
      </c>
      <c r="F1146">
        <v>73625.575189340801</v>
      </c>
      <c r="G1146" t="s">
        <v>184</v>
      </c>
      <c r="I1146" t="s">
        <v>90</v>
      </c>
      <c r="J1146" t="s">
        <v>379</v>
      </c>
      <c r="K1146" t="s">
        <v>380</v>
      </c>
      <c r="L1146" t="s">
        <v>381</v>
      </c>
      <c r="M1146" t="s">
        <v>181</v>
      </c>
    </row>
    <row r="1147" spans="1:13" x14ac:dyDescent="0.2">
      <c r="A1147" s="2" t="s">
        <v>376</v>
      </c>
      <c r="B1147" t="s">
        <v>377</v>
      </c>
      <c r="C1147">
        <v>1074105001</v>
      </c>
      <c r="D1147">
        <v>45000</v>
      </c>
      <c r="E1147" t="s">
        <v>194</v>
      </c>
      <c r="F1147">
        <v>5643.9949999999999</v>
      </c>
      <c r="G1147" t="s">
        <v>184</v>
      </c>
      <c r="I1147" t="s">
        <v>90</v>
      </c>
      <c r="J1147" t="s">
        <v>379</v>
      </c>
      <c r="K1147" t="s">
        <v>380</v>
      </c>
      <c r="L1147" t="s">
        <v>381</v>
      </c>
      <c r="M1147" t="s">
        <v>181</v>
      </c>
    </row>
    <row r="1148" spans="1:13" x14ac:dyDescent="0.2">
      <c r="A1148" s="2" t="s">
        <v>376</v>
      </c>
      <c r="B1148" t="s">
        <v>377</v>
      </c>
      <c r="C1148">
        <v>1074105001</v>
      </c>
      <c r="D1148">
        <v>45000</v>
      </c>
      <c r="E1148" t="s">
        <v>195</v>
      </c>
      <c r="F1148">
        <v>6002.3886825</v>
      </c>
      <c r="G1148" t="s">
        <v>184</v>
      </c>
      <c r="I1148" t="s">
        <v>90</v>
      </c>
      <c r="J1148" t="s">
        <v>379</v>
      </c>
      <c r="K1148" t="s">
        <v>380</v>
      </c>
      <c r="L1148" t="s">
        <v>381</v>
      </c>
      <c r="M1148" t="s">
        <v>181</v>
      </c>
    </row>
    <row r="1149" spans="1:13" x14ac:dyDescent="0.2">
      <c r="A1149" s="2" t="s">
        <v>376</v>
      </c>
      <c r="B1149" t="s">
        <v>377</v>
      </c>
      <c r="C1149">
        <v>1074105001</v>
      </c>
      <c r="D1149">
        <v>45000</v>
      </c>
      <c r="E1149" t="s">
        <v>196</v>
      </c>
      <c r="F1149">
        <v>318448.995</v>
      </c>
      <c r="G1149" t="s">
        <v>184</v>
      </c>
      <c r="I1149" t="s">
        <v>90</v>
      </c>
      <c r="J1149" t="s">
        <v>379</v>
      </c>
      <c r="K1149" t="s">
        <v>380</v>
      </c>
      <c r="L1149" t="s">
        <v>381</v>
      </c>
      <c r="M1149" t="s">
        <v>181</v>
      </c>
    </row>
    <row r="1150" spans="1:13" x14ac:dyDescent="0.2">
      <c r="A1150" s="2" t="s">
        <v>376</v>
      </c>
      <c r="B1150" t="s">
        <v>377</v>
      </c>
      <c r="C1150">
        <v>1074105001</v>
      </c>
      <c r="D1150">
        <v>45000</v>
      </c>
      <c r="E1150" t="s">
        <v>197</v>
      </c>
      <c r="F1150">
        <v>338670.50618249999</v>
      </c>
      <c r="G1150" t="s">
        <v>184</v>
      </c>
      <c r="I1150" t="s">
        <v>90</v>
      </c>
      <c r="J1150" t="s">
        <v>379</v>
      </c>
      <c r="K1150" t="s">
        <v>380</v>
      </c>
      <c r="L1150" t="s">
        <v>381</v>
      </c>
      <c r="M1150" t="s">
        <v>181</v>
      </c>
    </row>
    <row r="1151" spans="1:13" x14ac:dyDescent="0.2">
      <c r="A1151" s="2" t="s">
        <v>376</v>
      </c>
      <c r="B1151" t="s">
        <v>377</v>
      </c>
      <c r="C1151">
        <v>1074105001</v>
      </c>
      <c r="D1151">
        <v>45000</v>
      </c>
      <c r="E1151" t="s">
        <v>198</v>
      </c>
      <c r="F1151">
        <v>78300.799213863997</v>
      </c>
      <c r="G1151" t="s">
        <v>184</v>
      </c>
      <c r="I1151" t="s">
        <v>90</v>
      </c>
      <c r="J1151" t="s">
        <v>379</v>
      </c>
      <c r="K1151" t="s">
        <v>380</v>
      </c>
      <c r="L1151" t="s">
        <v>381</v>
      </c>
      <c r="M1151" t="s">
        <v>181</v>
      </c>
    </row>
    <row r="1152" spans="1:13" x14ac:dyDescent="0.2">
      <c r="A1152" s="2" t="s">
        <v>376</v>
      </c>
      <c r="B1152" t="s">
        <v>377</v>
      </c>
      <c r="C1152">
        <v>1074105001</v>
      </c>
      <c r="D1152">
        <v>45000</v>
      </c>
      <c r="E1152" t="s">
        <v>387</v>
      </c>
      <c r="F1152">
        <v>377.77499999999998</v>
      </c>
      <c r="G1152" t="s">
        <v>236</v>
      </c>
      <c r="I1152" t="s">
        <v>90</v>
      </c>
      <c r="J1152" t="s">
        <v>379</v>
      </c>
      <c r="K1152" t="s">
        <v>380</v>
      </c>
      <c r="L1152" t="s">
        <v>381</v>
      </c>
      <c r="M1152" t="s">
        <v>181</v>
      </c>
    </row>
    <row r="1153" spans="1:13" x14ac:dyDescent="0.2">
      <c r="A1153" s="2" t="s">
        <v>376</v>
      </c>
      <c r="B1153" t="s">
        <v>377</v>
      </c>
      <c r="C1153">
        <v>1074105001</v>
      </c>
      <c r="D1153">
        <v>45000</v>
      </c>
      <c r="E1153" t="s">
        <v>388</v>
      </c>
      <c r="F1153">
        <v>401.7637125</v>
      </c>
      <c r="G1153" t="s">
        <v>236</v>
      </c>
      <c r="I1153" t="s">
        <v>90</v>
      </c>
      <c r="J1153" t="s">
        <v>379</v>
      </c>
      <c r="K1153" t="s">
        <v>380</v>
      </c>
      <c r="L1153" t="s">
        <v>381</v>
      </c>
      <c r="M1153" t="s">
        <v>181</v>
      </c>
    </row>
    <row r="1154" spans="1:13" x14ac:dyDescent="0.2">
      <c r="A1154" s="2" t="s">
        <v>376</v>
      </c>
      <c r="B1154" t="s">
        <v>377</v>
      </c>
      <c r="C1154">
        <v>1074105001</v>
      </c>
      <c r="D1154">
        <v>45000</v>
      </c>
      <c r="E1154" t="s">
        <v>109</v>
      </c>
      <c r="F1154">
        <v>47889.095000000001</v>
      </c>
      <c r="G1154" t="s">
        <v>184</v>
      </c>
      <c r="I1154" t="s">
        <v>90</v>
      </c>
      <c r="J1154" t="s">
        <v>379</v>
      </c>
      <c r="K1154" t="s">
        <v>380</v>
      </c>
      <c r="L1154" t="s">
        <v>381</v>
      </c>
      <c r="M1154" t="s">
        <v>181</v>
      </c>
    </row>
    <row r="1155" spans="1:13" x14ac:dyDescent="0.2">
      <c r="A1155" s="2" t="s">
        <v>376</v>
      </c>
      <c r="B1155" t="s">
        <v>377</v>
      </c>
      <c r="C1155">
        <v>1074105001</v>
      </c>
      <c r="D1155">
        <v>45000</v>
      </c>
      <c r="E1155" t="s">
        <v>199</v>
      </c>
      <c r="F1155">
        <v>50930.052532499998</v>
      </c>
      <c r="G1155" t="s">
        <v>184</v>
      </c>
      <c r="I1155" t="s">
        <v>90</v>
      </c>
      <c r="J1155" t="s">
        <v>379</v>
      </c>
      <c r="K1155" t="s">
        <v>380</v>
      </c>
      <c r="L1155" t="s">
        <v>381</v>
      </c>
      <c r="M1155" t="s">
        <v>181</v>
      </c>
    </row>
    <row r="1156" spans="1:13" x14ac:dyDescent="0.2">
      <c r="A1156" s="2" t="s">
        <v>376</v>
      </c>
      <c r="B1156" t="s">
        <v>377</v>
      </c>
      <c r="C1156">
        <v>1074105001</v>
      </c>
      <c r="D1156">
        <v>45000</v>
      </c>
      <c r="E1156" t="s">
        <v>389</v>
      </c>
      <c r="F1156">
        <v>397.48500000000001</v>
      </c>
      <c r="G1156" t="s">
        <v>298</v>
      </c>
      <c r="I1156" t="s">
        <v>90</v>
      </c>
      <c r="J1156" t="s">
        <v>379</v>
      </c>
      <c r="K1156" t="s">
        <v>380</v>
      </c>
      <c r="L1156" t="s">
        <v>381</v>
      </c>
      <c r="M1156" t="s">
        <v>181</v>
      </c>
    </row>
    <row r="1157" spans="1:13" x14ac:dyDescent="0.2">
      <c r="A1157" s="2" t="s">
        <v>376</v>
      </c>
      <c r="B1157" t="s">
        <v>377</v>
      </c>
      <c r="C1157">
        <v>1074105001</v>
      </c>
      <c r="D1157">
        <v>45000</v>
      </c>
      <c r="E1157" t="s">
        <v>390</v>
      </c>
      <c r="F1157">
        <v>422.72529750000001</v>
      </c>
      <c r="G1157" t="s">
        <v>298</v>
      </c>
      <c r="I1157" t="s">
        <v>90</v>
      </c>
      <c r="J1157" t="s">
        <v>379</v>
      </c>
      <c r="K1157" t="s">
        <v>380</v>
      </c>
      <c r="L1157" t="s">
        <v>381</v>
      </c>
      <c r="M1157" t="s">
        <v>181</v>
      </c>
    </row>
    <row r="1158" spans="1:13" x14ac:dyDescent="0.2">
      <c r="A1158" s="2" t="s">
        <v>376</v>
      </c>
      <c r="B1158" t="s">
        <v>377</v>
      </c>
      <c r="C1158">
        <v>1074105001</v>
      </c>
      <c r="D1158">
        <v>45000</v>
      </c>
      <c r="E1158" t="s">
        <v>208</v>
      </c>
      <c r="F1158">
        <v>4551.1850000000004</v>
      </c>
      <c r="G1158" t="s">
        <v>184</v>
      </c>
      <c r="I1158" t="s">
        <v>90</v>
      </c>
      <c r="J1158" t="s">
        <v>379</v>
      </c>
      <c r="K1158" t="s">
        <v>380</v>
      </c>
      <c r="L1158" t="s">
        <v>381</v>
      </c>
      <c r="M1158" t="s">
        <v>181</v>
      </c>
    </row>
    <row r="1159" spans="1:13" x14ac:dyDescent="0.2">
      <c r="A1159" s="2" t="s">
        <v>376</v>
      </c>
      <c r="B1159" t="s">
        <v>377</v>
      </c>
      <c r="C1159">
        <v>1074105001</v>
      </c>
      <c r="D1159">
        <v>45000</v>
      </c>
      <c r="E1159" t="s">
        <v>209</v>
      </c>
      <c r="F1159">
        <v>4840.1852474999996</v>
      </c>
      <c r="G1159" t="s">
        <v>184</v>
      </c>
      <c r="I1159" t="s">
        <v>90</v>
      </c>
      <c r="J1159" t="s">
        <v>379</v>
      </c>
      <c r="K1159" t="s">
        <v>380</v>
      </c>
      <c r="L1159" t="s">
        <v>381</v>
      </c>
      <c r="M1159" t="s">
        <v>181</v>
      </c>
    </row>
    <row r="1160" spans="1:13" x14ac:dyDescent="0.2">
      <c r="A1160" s="2" t="s">
        <v>376</v>
      </c>
      <c r="B1160" t="s">
        <v>377</v>
      </c>
      <c r="C1160">
        <v>1074105001</v>
      </c>
      <c r="D1160">
        <v>45000</v>
      </c>
      <c r="E1160" t="s">
        <v>8</v>
      </c>
      <c r="F1160">
        <v>3579.92</v>
      </c>
      <c r="G1160" t="s">
        <v>184</v>
      </c>
      <c r="I1160" t="s">
        <v>90</v>
      </c>
      <c r="J1160" t="s">
        <v>379</v>
      </c>
      <c r="K1160" t="s">
        <v>380</v>
      </c>
      <c r="L1160" t="s">
        <v>381</v>
      </c>
      <c r="M1160" t="s">
        <v>181</v>
      </c>
    </row>
    <row r="1161" spans="1:13" x14ac:dyDescent="0.2">
      <c r="A1161" s="2" t="s">
        <v>376</v>
      </c>
      <c r="B1161" t="s">
        <v>377</v>
      </c>
      <c r="C1161">
        <v>1074105001</v>
      </c>
      <c r="D1161">
        <v>45000</v>
      </c>
      <c r="E1161" t="s">
        <v>200</v>
      </c>
      <c r="F1161">
        <v>3807.2449200000001</v>
      </c>
      <c r="G1161" t="s">
        <v>184</v>
      </c>
      <c r="I1161" t="s">
        <v>90</v>
      </c>
      <c r="J1161" t="s">
        <v>379</v>
      </c>
      <c r="K1161" t="s">
        <v>380</v>
      </c>
      <c r="L1161" t="s">
        <v>381</v>
      </c>
      <c r="M1161" t="s">
        <v>181</v>
      </c>
    </row>
    <row r="1162" spans="1:13" x14ac:dyDescent="0.2">
      <c r="A1162" s="2" t="s">
        <v>376</v>
      </c>
      <c r="B1162" t="s">
        <v>377</v>
      </c>
      <c r="C1162">
        <v>1074105001</v>
      </c>
      <c r="D1162">
        <v>45000</v>
      </c>
      <c r="E1162" t="s">
        <v>201</v>
      </c>
      <c r="F1162">
        <v>3326693.95</v>
      </c>
      <c r="G1162" t="s">
        <v>184</v>
      </c>
      <c r="I1162" t="s">
        <v>90</v>
      </c>
      <c r="J1162" t="s">
        <v>379</v>
      </c>
      <c r="K1162" t="s">
        <v>380</v>
      </c>
      <c r="L1162" t="s">
        <v>381</v>
      </c>
      <c r="M1162" t="s">
        <v>181</v>
      </c>
    </row>
    <row r="1163" spans="1:13" x14ac:dyDescent="0.2">
      <c r="A1163" s="2" t="s">
        <v>376</v>
      </c>
      <c r="B1163" t="s">
        <v>377</v>
      </c>
      <c r="C1163">
        <v>1074105001</v>
      </c>
      <c r="D1163">
        <v>45000</v>
      </c>
      <c r="E1163" t="s">
        <v>202</v>
      </c>
      <c r="F1163">
        <v>3537939.0158250001</v>
      </c>
      <c r="G1163" t="s">
        <v>184</v>
      </c>
      <c r="I1163" t="s">
        <v>90</v>
      </c>
      <c r="J1163" t="s">
        <v>379</v>
      </c>
      <c r="K1163" t="s">
        <v>380</v>
      </c>
      <c r="L1163" t="s">
        <v>381</v>
      </c>
      <c r="M1163" t="s">
        <v>181</v>
      </c>
    </row>
    <row r="1164" spans="1:13" x14ac:dyDescent="0.2">
      <c r="A1164" s="2" t="s">
        <v>376</v>
      </c>
      <c r="B1164" t="s">
        <v>377</v>
      </c>
      <c r="C1164">
        <v>1074105001</v>
      </c>
      <c r="D1164">
        <v>45000</v>
      </c>
      <c r="E1164" t="s">
        <v>276</v>
      </c>
      <c r="F1164">
        <v>36316.04</v>
      </c>
      <c r="G1164" t="s">
        <v>236</v>
      </c>
      <c r="I1164" t="s">
        <v>90</v>
      </c>
      <c r="J1164" t="s">
        <v>379</v>
      </c>
      <c r="K1164" t="s">
        <v>380</v>
      </c>
      <c r="L1164" t="s">
        <v>381</v>
      </c>
      <c r="M1164" t="s">
        <v>181</v>
      </c>
    </row>
    <row r="1165" spans="1:13" x14ac:dyDescent="0.2">
      <c r="A1165" s="2" t="s">
        <v>376</v>
      </c>
      <c r="B1165" t="s">
        <v>377</v>
      </c>
      <c r="C1165">
        <v>1074105001</v>
      </c>
      <c r="D1165">
        <v>45000</v>
      </c>
      <c r="E1165" t="s">
        <v>277</v>
      </c>
      <c r="F1165">
        <v>38622.108540000001</v>
      </c>
      <c r="G1165" t="s">
        <v>236</v>
      </c>
      <c r="I1165" t="s">
        <v>90</v>
      </c>
      <c r="J1165" t="s">
        <v>379</v>
      </c>
      <c r="K1165" t="s">
        <v>380</v>
      </c>
      <c r="L1165" t="s">
        <v>381</v>
      </c>
      <c r="M1165" t="s">
        <v>181</v>
      </c>
    </row>
    <row r="1166" spans="1:13" x14ac:dyDescent="0.2">
      <c r="A1166" s="2" t="s">
        <v>391</v>
      </c>
      <c r="B1166" t="s">
        <v>392</v>
      </c>
      <c r="C1166">
        <v>1074175001</v>
      </c>
      <c r="D1166">
        <v>400</v>
      </c>
      <c r="E1166" t="s">
        <v>107</v>
      </c>
      <c r="F1166">
        <v>374.85500000000002</v>
      </c>
      <c r="G1166" t="s">
        <v>184</v>
      </c>
      <c r="I1166" t="s">
        <v>90</v>
      </c>
      <c r="J1166" t="s">
        <v>379</v>
      </c>
      <c r="K1166" t="s">
        <v>380</v>
      </c>
      <c r="L1166" t="s">
        <v>381</v>
      </c>
      <c r="M1166" t="s">
        <v>181</v>
      </c>
    </row>
    <row r="1167" spans="1:13" x14ac:dyDescent="0.2">
      <c r="A1167" s="2" t="s">
        <v>391</v>
      </c>
      <c r="B1167" t="s">
        <v>392</v>
      </c>
      <c r="C1167">
        <v>1074175001</v>
      </c>
      <c r="D1167">
        <v>400</v>
      </c>
      <c r="E1167" t="s">
        <v>182</v>
      </c>
      <c r="F1167">
        <v>398.65829250000002</v>
      </c>
      <c r="G1167" t="s">
        <v>184</v>
      </c>
      <c r="I1167" t="s">
        <v>90</v>
      </c>
      <c r="J1167" t="s">
        <v>379</v>
      </c>
      <c r="K1167" t="s">
        <v>380</v>
      </c>
      <c r="L1167" t="s">
        <v>381</v>
      </c>
      <c r="M1167" t="s">
        <v>181</v>
      </c>
    </row>
    <row r="1168" spans="1:13" x14ac:dyDescent="0.2">
      <c r="A1168" s="2" t="s">
        <v>391</v>
      </c>
      <c r="B1168" t="s">
        <v>392</v>
      </c>
      <c r="C1168">
        <v>1074175001</v>
      </c>
      <c r="D1168">
        <v>400</v>
      </c>
      <c r="E1168" t="s">
        <v>183</v>
      </c>
      <c r="F1168">
        <v>1735.575</v>
      </c>
      <c r="G1168" t="s">
        <v>184</v>
      </c>
      <c r="I1168" t="s">
        <v>90</v>
      </c>
      <c r="J1168" t="s">
        <v>379</v>
      </c>
      <c r="K1168" t="s">
        <v>380</v>
      </c>
      <c r="L1168" t="s">
        <v>381</v>
      </c>
      <c r="M1168" t="s">
        <v>181</v>
      </c>
    </row>
    <row r="1169" spans="1:13" x14ac:dyDescent="0.2">
      <c r="A1169" s="2" t="s">
        <v>391</v>
      </c>
      <c r="B1169" t="s">
        <v>392</v>
      </c>
      <c r="C1169">
        <v>1074175001</v>
      </c>
      <c r="D1169">
        <v>400</v>
      </c>
      <c r="E1169" t="s">
        <v>185</v>
      </c>
      <c r="F1169">
        <v>1845.7840125</v>
      </c>
      <c r="G1169" t="s">
        <v>184</v>
      </c>
      <c r="I1169" t="s">
        <v>90</v>
      </c>
      <c r="J1169" t="s">
        <v>379</v>
      </c>
      <c r="K1169" t="s">
        <v>380</v>
      </c>
      <c r="L1169" t="s">
        <v>381</v>
      </c>
      <c r="M1169" t="s">
        <v>181</v>
      </c>
    </row>
    <row r="1170" spans="1:13" x14ac:dyDescent="0.2">
      <c r="A1170" s="2" t="s">
        <v>391</v>
      </c>
      <c r="B1170" t="s">
        <v>392</v>
      </c>
      <c r="C1170">
        <v>1074175001</v>
      </c>
      <c r="D1170">
        <v>400</v>
      </c>
      <c r="E1170" t="s">
        <v>186</v>
      </c>
      <c r="F1170">
        <v>590.20500000000004</v>
      </c>
      <c r="G1170" t="s">
        <v>184</v>
      </c>
      <c r="I1170" t="s">
        <v>90</v>
      </c>
      <c r="J1170" t="s">
        <v>379</v>
      </c>
      <c r="K1170" t="s">
        <v>380</v>
      </c>
      <c r="L1170" t="s">
        <v>381</v>
      </c>
      <c r="M1170" t="s">
        <v>181</v>
      </c>
    </row>
    <row r="1171" spans="1:13" x14ac:dyDescent="0.2">
      <c r="A1171" s="2" t="s">
        <v>391</v>
      </c>
      <c r="B1171" t="s">
        <v>392</v>
      </c>
      <c r="C1171">
        <v>1074175001</v>
      </c>
      <c r="D1171">
        <v>400</v>
      </c>
      <c r="E1171" t="s">
        <v>187</v>
      </c>
      <c r="F1171">
        <v>627.68301750000001</v>
      </c>
      <c r="G1171" t="s">
        <v>184</v>
      </c>
      <c r="I1171" t="s">
        <v>90</v>
      </c>
      <c r="J1171" t="s">
        <v>379</v>
      </c>
      <c r="K1171" t="s">
        <v>380</v>
      </c>
      <c r="L1171" t="s">
        <v>381</v>
      </c>
      <c r="M1171" t="s">
        <v>181</v>
      </c>
    </row>
    <row r="1172" spans="1:13" x14ac:dyDescent="0.2">
      <c r="A1172" s="2" t="s">
        <v>391</v>
      </c>
      <c r="B1172" t="s">
        <v>392</v>
      </c>
      <c r="C1172">
        <v>1074175001</v>
      </c>
      <c r="D1172">
        <v>400</v>
      </c>
      <c r="E1172" t="s">
        <v>188</v>
      </c>
      <c r="F1172">
        <v>497.495</v>
      </c>
      <c r="G1172" t="s">
        <v>184</v>
      </c>
      <c r="I1172" t="s">
        <v>90</v>
      </c>
      <c r="J1172" t="s">
        <v>379</v>
      </c>
      <c r="K1172" t="s">
        <v>380</v>
      </c>
      <c r="L1172" t="s">
        <v>381</v>
      </c>
      <c r="M1172" t="s">
        <v>181</v>
      </c>
    </row>
    <row r="1173" spans="1:13" x14ac:dyDescent="0.2">
      <c r="A1173" s="2" t="s">
        <v>391</v>
      </c>
      <c r="B1173" t="s">
        <v>392</v>
      </c>
      <c r="C1173">
        <v>1074175001</v>
      </c>
      <c r="D1173">
        <v>400</v>
      </c>
      <c r="E1173" t="s">
        <v>189</v>
      </c>
      <c r="F1173">
        <v>529.08593250000001</v>
      </c>
      <c r="G1173" t="s">
        <v>184</v>
      </c>
      <c r="I1173" t="s">
        <v>90</v>
      </c>
      <c r="J1173" t="s">
        <v>379</v>
      </c>
      <c r="K1173" t="s">
        <v>380</v>
      </c>
      <c r="L1173" t="s">
        <v>381</v>
      </c>
      <c r="M1173" t="s">
        <v>181</v>
      </c>
    </row>
    <row r="1174" spans="1:13" x14ac:dyDescent="0.2">
      <c r="A1174" s="2" t="s">
        <v>391</v>
      </c>
      <c r="B1174" t="s">
        <v>392</v>
      </c>
      <c r="C1174">
        <v>1074175001</v>
      </c>
      <c r="D1174">
        <v>400</v>
      </c>
      <c r="E1174" t="s">
        <v>190</v>
      </c>
      <c r="F1174">
        <v>241.26499999999999</v>
      </c>
      <c r="G1174" t="s">
        <v>184</v>
      </c>
      <c r="I1174" t="s">
        <v>90</v>
      </c>
      <c r="J1174" t="s">
        <v>379</v>
      </c>
      <c r="K1174" t="s">
        <v>380</v>
      </c>
      <c r="L1174" t="s">
        <v>381</v>
      </c>
      <c r="M1174" t="s">
        <v>181</v>
      </c>
    </row>
    <row r="1175" spans="1:13" x14ac:dyDescent="0.2">
      <c r="A1175" s="2" t="s">
        <v>391</v>
      </c>
      <c r="B1175" t="s">
        <v>392</v>
      </c>
      <c r="C1175">
        <v>1074175001</v>
      </c>
      <c r="D1175">
        <v>400</v>
      </c>
      <c r="E1175" t="s">
        <v>191</v>
      </c>
      <c r="F1175">
        <v>256.58532750000001</v>
      </c>
      <c r="G1175" t="s">
        <v>184</v>
      </c>
      <c r="I1175" t="s">
        <v>90</v>
      </c>
      <c r="J1175" t="s">
        <v>379</v>
      </c>
      <c r="K1175" t="s">
        <v>380</v>
      </c>
      <c r="L1175" t="s">
        <v>381</v>
      </c>
      <c r="M1175" t="s">
        <v>181</v>
      </c>
    </row>
    <row r="1176" spans="1:13" x14ac:dyDescent="0.2">
      <c r="A1176" s="2" t="s">
        <v>391</v>
      </c>
      <c r="B1176" t="s">
        <v>392</v>
      </c>
      <c r="C1176">
        <v>1074175001</v>
      </c>
      <c r="D1176">
        <v>400</v>
      </c>
      <c r="E1176" t="s">
        <v>192</v>
      </c>
      <c r="F1176">
        <v>247.83500000000001</v>
      </c>
      <c r="G1176" t="s">
        <v>184</v>
      </c>
      <c r="I1176" t="s">
        <v>90</v>
      </c>
      <c r="J1176" t="s">
        <v>379</v>
      </c>
      <c r="K1176" t="s">
        <v>380</v>
      </c>
      <c r="L1176" t="s">
        <v>381</v>
      </c>
      <c r="M1176" t="s">
        <v>181</v>
      </c>
    </row>
    <row r="1177" spans="1:13" x14ac:dyDescent="0.2">
      <c r="A1177" s="2" t="s">
        <v>391</v>
      </c>
      <c r="B1177" t="s">
        <v>392</v>
      </c>
      <c r="C1177">
        <v>1074175001</v>
      </c>
      <c r="D1177">
        <v>400</v>
      </c>
      <c r="E1177" t="s">
        <v>193</v>
      </c>
      <c r="F1177">
        <v>263.57252249999999</v>
      </c>
      <c r="G1177" t="s">
        <v>184</v>
      </c>
      <c r="I1177" t="s">
        <v>90</v>
      </c>
      <c r="J1177" t="s">
        <v>379</v>
      </c>
      <c r="K1177" t="s">
        <v>380</v>
      </c>
      <c r="L1177" t="s">
        <v>381</v>
      </c>
      <c r="M1177" t="s">
        <v>181</v>
      </c>
    </row>
    <row r="1178" spans="1:13" x14ac:dyDescent="0.2">
      <c r="A1178" s="2" t="s">
        <v>391</v>
      </c>
      <c r="B1178" t="s">
        <v>392</v>
      </c>
      <c r="C1178">
        <v>1074175001</v>
      </c>
      <c r="D1178">
        <v>400</v>
      </c>
      <c r="E1178" t="s">
        <v>108</v>
      </c>
      <c r="F1178">
        <v>249.82023141655</v>
      </c>
      <c r="G1178" t="s">
        <v>184</v>
      </c>
      <c r="I1178" t="s">
        <v>90</v>
      </c>
      <c r="J1178" t="s">
        <v>379</v>
      </c>
      <c r="K1178" t="s">
        <v>380</v>
      </c>
      <c r="L1178" t="s">
        <v>381</v>
      </c>
      <c r="M1178" t="s">
        <v>181</v>
      </c>
    </row>
    <row r="1179" spans="1:13" x14ac:dyDescent="0.2">
      <c r="A1179" s="2" t="s">
        <v>391</v>
      </c>
      <c r="B1179" t="s">
        <v>392</v>
      </c>
      <c r="C1179">
        <v>1074175001</v>
      </c>
      <c r="D1179">
        <v>400</v>
      </c>
      <c r="E1179" t="s">
        <v>194</v>
      </c>
      <c r="F1179">
        <v>77.745000000000005</v>
      </c>
      <c r="G1179" t="s">
        <v>184</v>
      </c>
      <c r="I1179" t="s">
        <v>90</v>
      </c>
      <c r="J1179" t="s">
        <v>379</v>
      </c>
      <c r="K1179" t="s">
        <v>380</v>
      </c>
      <c r="L1179" t="s">
        <v>381</v>
      </c>
      <c r="M1179" t="s">
        <v>181</v>
      </c>
    </row>
    <row r="1180" spans="1:13" x14ac:dyDescent="0.2">
      <c r="A1180" s="2" t="s">
        <v>391</v>
      </c>
      <c r="B1180" t="s">
        <v>392</v>
      </c>
      <c r="C1180">
        <v>1074175001</v>
      </c>
      <c r="D1180">
        <v>400</v>
      </c>
      <c r="E1180" t="s">
        <v>195</v>
      </c>
      <c r="F1180">
        <v>82.681807500000005</v>
      </c>
      <c r="G1180" t="s">
        <v>184</v>
      </c>
      <c r="I1180" t="s">
        <v>90</v>
      </c>
      <c r="J1180" t="s">
        <v>379</v>
      </c>
      <c r="K1180" t="s">
        <v>380</v>
      </c>
      <c r="L1180" t="s">
        <v>381</v>
      </c>
      <c r="M1180" t="s">
        <v>181</v>
      </c>
    </row>
    <row r="1181" spans="1:13" x14ac:dyDescent="0.2">
      <c r="A1181" s="2" t="s">
        <v>391</v>
      </c>
      <c r="B1181" t="s">
        <v>392</v>
      </c>
      <c r="C1181">
        <v>1074175001</v>
      </c>
      <c r="D1181">
        <v>400</v>
      </c>
      <c r="E1181" t="s">
        <v>196</v>
      </c>
      <c r="F1181">
        <v>1001.56</v>
      </c>
      <c r="G1181" t="s">
        <v>184</v>
      </c>
      <c r="I1181" t="s">
        <v>90</v>
      </c>
      <c r="J1181" t="s">
        <v>379</v>
      </c>
      <c r="K1181" t="s">
        <v>380</v>
      </c>
      <c r="L1181" t="s">
        <v>381</v>
      </c>
      <c r="M1181" t="s">
        <v>181</v>
      </c>
    </row>
    <row r="1182" spans="1:13" x14ac:dyDescent="0.2">
      <c r="A1182" s="2" t="s">
        <v>391</v>
      </c>
      <c r="B1182" t="s">
        <v>392</v>
      </c>
      <c r="C1182">
        <v>1074175001</v>
      </c>
      <c r="D1182">
        <v>400</v>
      </c>
      <c r="E1182" t="s">
        <v>197</v>
      </c>
      <c r="F1182">
        <v>1065.15906</v>
      </c>
      <c r="G1182" t="s">
        <v>184</v>
      </c>
      <c r="I1182" t="s">
        <v>90</v>
      </c>
      <c r="J1182" t="s">
        <v>379</v>
      </c>
      <c r="K1182" t="s">
        <v>380</v>
      </c>
      <c r="L1182" t="s">
        <v>381</v>
      </c>
      <c r="M1182" t="s">
        <v>181</v>
      </c>
    </row>
    <row r="1183" spans="1:13" x14ac:dyDescent="0.2">
      <c r="A1183" s="2" t="s">
        <v>391</v>
      </c>
      <c r="B1183" t="s">
        <v>392</v>
      </c>
      <c r="C1183">
        <v>1074175001</v>
      </c>
      <c r="D1183">
        <v>400</v>
      </c>
      <c r="E1183" t="s">
        <v>198</v>
      </c>
      <c r="F1183">
        <v>265.68381611150102</v>
      </c>
      <c r="G1183" t="s">
        <v>184</v>
      </c>
      <c r="I1183" t="s">
        <v>90</v>
      </c>
      <c r="J1183" t="s">
        <v>379</v>
      </c>
      <c r="K1183" t="s">
        <v>380</v>
      </c>
      <c r="L1183" t="s">
        <v>381</v>
      </c>
      <c r="M1183" t="s">
        <v>181</v>
      </c>
    </row>
    <row r="1184" spans="1:13" x14ac:dyDescent="0.2">
      <c r="A1184" s="2" t="s">
        <v>391</v>
      </c>
      <c r="B1184" t="s">
        <v>392</v>
      </c>
      <c r="C1184">
        <v>1074175001</v>
      </c>
      <c r="D1184">
        <v>400</v>
      </c>
      <c r="E1184" t="s">
        <v>109</v>
      </c>
      <c r="F1184">
        <v>247.83500000000001</v>
      </c>
      <c r="G1184" t="s">
        <v>184</v>
      </c>
      <c r="I1184" t="s">
        <v>90</v>
      </c>
      <c r="J1184" t="s">
        <v>379</v>
      </c>
      <c r="K1184" t="s">
        <v>380</v>
      </c>
      <c r="L1184" t="s">
        <v>381</v>
      </c>
      <c r="M1184" t="s">
        <v>181</v>
      </c>
    </row>
    <row r="1185" spans="1:13" x14ac:dyDescent="0.2">
      <c r="A1185" s="2" t="s">
        <v>391</v>
      </c>
      <c r="B1185" t="s">
        <v>392</v>
      </c>
      <c r="C1185">
        <v>1074175001</v>
      </c>
      <c r="D1185">
        <v>400</v>
      </c>
      <c r="E1185" t="s">
        <v>199</v>
      </c>
      <c r="F1185">
        <v>263.57252249999999</v>
      </c>
      <c r="G1185" t="s">
        <v>184</v>
      </c>
      <c r="I1185" t="s">
        <v>90</v>
      </c>
      <c r="J1185" t="s">
        <v>379</v>
      </c>
      <c r="K1185" t="s">
        <v>380</v>
      </c>
      <c r="L1185" t="s">
        <v>381</v>
      </c>
      <c r="M1185" t="s">
        <v>181</v>
      </c>
    </row>
    <row r="1186" spans="1:13" x14ac:dyDescent="0.2">
      <c r="A1186" s="2" t="s">
        <v>391</v>
      </c>
      <c r="B1186" t="s">
        <v>392</v>
      </c>
      <c r="C1186">
        <v>1074175001</v>
      </c>
      <c r="D1186">
        <v>400</v>
      </c>
      <c r="E1186" t="s">
        <v>8</v>
      </c>
      <c r="F1186">
        <v>91.614999999999995</v>
      </c>
      <c r="G1186" t="s">
        <v>184</v>
      </c>
      <c r="I1186" t="s">
        <v>90</v>
      </c>
      <c r="J1186" t="s">
        <v>379</v>
      </c>
      <c r="K1186" t="s">
        <v>380</v>
      </c>
      <c r="L1186" t="s">
        <v>381</v>
      </c>
      <c r="M1186" t="s">
        <v>181</v>
      </c>
    </row>
    <row r="1187" spans="1:13" x14ac:dyDescent="0.2">
      <c r="A1187" s="2" t="s">
        <v>391</v>
      </c>
      <c r="B1187" t="s">
        <v>392</v>
      </c>
      <c r="C1187">
        <v>1074175001</v>
      </c>
      <c r="D1187">
        <v>400</v>
      </c>
      <c r="E1187" t="s">
        <v>200</v>
      </c>
      <c r="F1187">
        <v>97.4325525</v>
      </c>
      <c r="G1187" t="s">
        <v>184</v>
      </c>
      <c r="I1187" t="s">
        <v>90</v>
      </c>
      <c r="J1187" t="s">
        <v>379</v>
      </c>
      <c r="K1187" t="s">
        <v>380</v>
      </c>
      <c r="L1187" t="s">
        <v>381</v>
      </c>
      <c r="M1187" t="s">
        <v>181</v>
      </c>
    </row>
    <row r="1188" spans="1:13" x14ac:dyDescent="0.2">
      <c r="A1188" s="2" t="s">
        <v>391</v>
      </c>
      <c r="B1188" t="s">
        <v>392</v>
      </c>
      <c r="C1188">
        <v>1074175001</v>
      </c>
      <c r="D1188">
        <v>400</v>
      </c>
      <c r="E1188" t="s">
        <v>201</v>
      </c>
      <c r="F1188">
        <v>8504.5</v>
      </c>
      <c r="G1188" t="s">
        <v>184</v>
      </c>
      <c r="I1188" t="s">
        <v>90</v>
      </c>
      <c r="J1188" t="s">
        <v>379</v>
      </c>
      <c r="K1188" t="s">
        <v>380</v>
      </c>
      <c r="L1188" t="s">
        <v>381</v>
      </c>
      <c r="M1188" t="s">
        <v>181</v>
      </c>
    </row>
    <row r="1189" spans="1:13" x14ac:dyDescent="0.2">
      <c r="A1189" s="2" t="s">
        <v>391</v>
      </c>
      <c r="B1189" t="s">
        <v>392</v>
      </c>
      <c r="C1189">
        <v>1074175001</v>
      </c>
      <c r="D1189">
        <v>400</v>
      </c>
      <c r="E1189" t="s">
        <v>202</v>
      </c>
      <c r="F1189">
        <v>9044.5357499999991</v>
      </c>
      <c r="G1189" t="s">
        <v>184</v>
      </c>
      <c r="I1189" t="s">
        <v>90</v>
      </c>
      <c r="J1189" t="s">
        <v>379</v>
      </c>
      <c r="K1189" t="s">
        <v>380</v>
      </c>
      <c r="L1189" t="s">
        <v>381</v>
      </c>
      <c r="M1189" t="s">
        <v>181</v>
      </c>
    </row>
    <row r="1190" spans="1:13" x14ac:dyDescent="0.2">
      <c r="A1190" s="2" t="s">
        <v>393</v>
      </c>
      <c r="B1190" t="s">
        <v>394</v>
      </c>
      <c r="C1190">
        <v>1083002001</v>
      </c>
      <c r="D1190">
        <v>600</v>
      </c>
      <c r="E1190" t="s">
        <v>107</v>
      </c>
      <c r="F1190">
        <v>8331.125</v>
      </c>
      <c r="G1190" t="s">
        <v>184</v>
      </c>
      <c r="I1190" t="s">
        <v>61</v>
      </c>
      <c r="J1190" t="s">
        <v>230</v>
      </c>
      <c r="K1190" t="s">
        <v>221</v>
      </c>
      <c r="L1190" t="s">
        <v>222</v>
      </c>
      <c r="M1190" t="s">
        <v>217</v>
      </c>
    </row>
    <row r="1191" spans="1:13" x14ac:dyDescent="0.2">
      <c r="A1191" s="2" t="s">
        <v>393</v>
      </c>
      <c r="B1191" t="s">
        <v>394</v>
      </c>
      <c r="C1191">
        <v>1083002001</v>
      </c>
      <c r="D1191">
        <v>600</v>
      </c>
      <c r="E1191" t="s">
        <v>182</v>
      </c>
      <c r="F1191">
        <v>8685.1978125000005</v>
      </c>
      <c r="G1191" t="s">
        <v>184</v>
      </c>
      <c r="I1191" t="s">
        <v>61</v>
      </c>
      <c r="J1191" t="s">
        <v>230</v>
      </c>
      <c r="K1191" t="s">
        <v>221</v>
      </c>
      <c r="L1191" t="s">
        <v>222</v>
      </c>
      <c r="M1191" t="s">
        <v>217</v>
      </c>
    </row>
    <row r="1192" spans="1:13" x14ac:dyDescent="0.2">
      <c r="A1192" s="2" t="s">
        <v>393</v>
      </c>
      <c r="B1192" t="s">
        <v>394</v>
      </c>
      <c r="C1192">
        <v>1083002001</v>
      </c>
      <c r="D1192">
        <v>600</v>
      </c>
      <c r="E1192" t="s">
        <v>183</v>
      </c>
      <c r="F1192">
        <v>19061.759999999998</v>
      </c>
      <c r="G1192" t="s">
        <v>184</v>
      </c>
      <c r="I1192" t="s">
        <v>61</v>
      </c>
      <c r="J1192" t="s">
        <v>230</v>
      </c>
      <c r="K1192" t="s">
        <v>221</v>
      </c>
      <c r="L1192" t="s">
        <v>222</v>
      </c>
      <c r="M1192" t="s">
        <v>217</v>
      </c>
    </row>
    <row r="1193" spans="1:13" x14ac:dyDescent="0.2">
      <c r="A1193" s="2" t="s">
        <v>393</v>
      </c>
      <c r="B1193" t="s">
        <v>394</v>
      </c>
      <c r="C1193">
        <v>1083002001</v>
      </c>
      <c r="D1193">
        <v>600</v>
      </c>
      <c r="E1193" t="s">
        <v>185</v>
      </c>
      <c r="F1193">
        <v>19871.8848</v>
      </c>
      <c r="G1193" t="s">
        <v>184</v>
      </c>
      <c r="I1193" t="s">
        <v>61</v>
      </c>
      <c r="J1193" t="s">
        <v>230</v>
      </c>
      <c r="K1193" t="s">
        <v>221</v>
      </c>
      <c r="L1193" t="s">
        <v>222</v>
      </c>
      <c r="M1193" t="s">
        <v>217</v>
      </c>
    </row>
    <row r="1194" spans="1:13" x14ac:dyDescent="0.2">
      <c r="A1194" s="2" t="s">
        <v>393</v>
      </c>
      <c r="B1194" t="s">
        <v>394</v>
      </c>
      <c r="C1194">
        <v>1083002001</v>
      </c>
      <c r="D1194">
        <v>600</v>
      </c>
      <c r="E1194" t="s">
        <v>186</v>
      </c>
      <c r="F1194">
        <v>5865.1850000000004</v>
      </c>
      <c r="G1194" t="s">
        <v>184</v>
      </c>
      <c r="I1194" t="s">
        <v>61</v>
      </c>
      <c r="J1194" t="s">
        <v>230</v>
      </c>
      <c r="K1194" t="s">
        <v>221</v>
      </c>
      <c r="L1194" t="s">
        <v>222</v>
      </c>
      <c r="M1194" t="s">
        <v>217</v>
      </c>
    </row>
    <row r="1195" spans="1:13" x14ac:dyDescent="0.2">
      <c r="A1195" s="2" t="s">
        <v>393</v>
      </c>
      <c r="B1195" t="s">
        <v>394</v>
      </c>
      <c r="C1195">
        <v>1083002001</v>
      </c>
      <c r="D1195">
        <v>600</v>
      </c>
      <c r="E1195" t="s">
        <v>187</v>
      </c>
      <c r="F1195">
        <v>6114.4553624999999</v>
      </c>
      <c r="G1195" t="s">
        <v>184</v>
      </c>
      <c r="I1195" t="s">
        <v>61</v>
      </c>
      <c r="J1195" t="s">
        <v>230</v>
      </c>
      <c r="K1195" t="s">
        <v>221</v>
      </c>
      <c r="L1195" t="s">
        <v>222</v>
      </c>
      <c r="M1195" t="s">
        <v>217</v>
      </c>
    </row>
    <row r="1196" spans="1:13" x14ac:dyDescent="0.2">
      <c r="A1196" s="2" t="s">
        <v>393</v>
      </c>
      <c r="B1196" t="s">
        <v>394</v>
      </c>
      <c r="C1196">
        <v>1083002001</v>
      </c>
      <c r="D1196">
        <v>600</v>
      </c>
      <c r="E1196" t="s">
        <v>188</v>
      </c>
      <c r="F1196">
        <v>2384.1799999999998</v>
      </c>
      <c r="G1196" t="s">
        <v>184</v>
      </c>
      <c r="I1196" t="s">
        <v>61</v>
      </c>
      <c r="J1196" t="s">
        <v>230</v>
      </c>
      <c r="K1196" t="s">
        <v>221</v>
      </c>
      <c r="L1196" t="s">
        <v>222</v>
      </c>
      <c r="M1196" t="s">
        <v>217</v>
      </c>
    </row>
    <row r="1197" spans="1:13" x14ac:dyDescent="0.2">
      <c r="A1197" s="2" t="s">
        <v>393</v>
      </c>
      <c r="B1197" t="s">
        <v>394</v>
      </c>
      <c r="C1197">
        <v>1083002001</v>
      </c>
      <c r="D1197">
        <v>600</v>
      </c>
      <c r="E1197" t="s">
        <v>189</v>
      </c>
      <c r="F1197">
        <v>2485.50765</v>
      </c>
      <c r="G1197" t="s">
        <v>184</v>
      </c>
      <c r="I1197" t="s">
        <v>61</v>
      </c>
      <c r="J1197" t="s">
        <v>230</v>
      </c>
      <c r="K1197" t="s">
        <v>221</v>
      </c>
      <c r="L1197" t="s">
        <v>222</v>
      </c>
      <c r="M1197" t="s">
        <v>217</v>
      </c>
    </row>
    <row r="1198" spans="1:13" x14ac:dyDescent="0.2">
      <c r="A1198" s="2" t="s">
        <v>393</v>
      </c>
      <c r="B1198" t="s">
        <v>394</v>
      </c>
      <c r="C1198">
        <v>1083002001</v>
      </c>
      <c r="D1198">
        <v>600</v>
      </c>
      <c r="E1198" t="s">
        <v>190</v>
      </c>
      <c r="F1198">
        <v>2307.5300000000002</v>
      </c>
      <c r="G1198" t="s">
        <v>184</v>
      </c>
      <c r="I1198" t="s">
        <v>61</v>
      </c>
      <c r="J1198" t="s">
        <v>230</v>
      </c>
      <c r="K1198" t="s">
        <v>221</v>
      </c>
      <c r="L1198" t="s">
        <v>222</v>
      </c>
      <c r="M1198" t="s">
        <v>217</v>
      </c>
    </row>
    <row r="1199" spans="1:13" x14ac:dyDescent="0.2">
      <c r="A1199" s="2" t="s">
        <v>393</v>
      </c>
      <c r="B1199" t="s">
        <v>394</v>
      </c>
      <c r="C1199">
        <v>1083002001</v>
      </c>
      <c r="D1199">
        <v>600</v>
      </c>
      <c r="E1199" t="s">
        <v>191</v>
      </c>
      <c r="F1199">
        <v>2405.6000250000002</v>
      </c>
      <c r="G1199" t="s">
        <v>184</v>
      </c>
      <c r="I1199" t="s">
        <v>61</v>
      </c>
      <c r="J1199" t="s">
        <v>230</v>
      </c>
      <c r="K1199" t="s">
        <v>221</v>
      </c>
      <c r="L1199" t="s">
        <v>222</v>
      </c>
      <c r="M1199" t="s">
        <v>217</v>
      </c>
    </row>
    <row r="1200" spans="1:13" x14ac:dyDescent="0.2">
      <c r="A1200" s="2" t="s">
        <v>393</v>
      </c>
      <c r="B1200" t="s">
        <v>394</v>
      </c>
      <c r="C1200">
        <v>1083002001</v>
      </c>
      <c r="D1200">
        <v>600</v>
      </c>
      <c r="E1200" t="s">
        <v>192</v>
      </c>
      <c r="F1200">
        <v>2376.15</v>
      </c>
      <c r="G1200" t="s">
        <v>184</v>
      </c>
      <c r="I1200" t="s">
        <v>61</v>
      </c>
      <c r="J1200" t="s">
        <v>230</v>
      </c>
      <c r="K1200" t="s">
        <v>221</v>
      </c>
      <c r="L1200" t="s">
        <v>222</v>
      </c>
      <c r="M1200" t="s">
        <v>217</v>
      </c>
    </row>
    <row r="1201" spans="1:13" x14ac:dyDescent="0.2">
      <c r="A1201" s="2" t="s">
        <v>393</v>
      </c>
      <c r="B1201" t="s">
        <v>394</v>
      </c>
      <c r="C1201">
        <v>1083002001</v>
      </c>
      <c r="D1201">
        <v>600</v>
      </c>
      <c r="E1201" t="s">
        <v>193</v>
      </c>
      <c r="F1201">
        <v>2477.136375</v>
      </c>
      <c r="G1201" t="s">
        <v>184</v>
      </c>
      <c r="I1201" t="s">
        <v>61</v>
      </c>
      <c r="J1201" t="s">
        <v>230</v>
      </c>
      <c r="K1201" t="s">
        <v>221</v>
      </c>
      <c r="L1201" t="s">
        <v>222</v>
      </c>
      <c r="M1201" t="s">
        <v>217</v>
      </c>
    </row>
    <row r="1202" spans="1:13" x14ac:dyDescent="0.2">
      <c r="A1202" s="2" t="s">
        <v>393</v>
      </c>
      <c r="B1202" t="s">
        <v>394</v>
      </c>
      <c r="C1202">
        <v>1083002001</v>
      </c>
      <c r="D1202">
        <v>600</v>
      </c>
      <c r="E1202" t="s">
        <v>108</v>
      </c>
      <c r="F1202">
        <v>8.1093478260869603</v>
      </c>
      <c r="G1202" t="s">
        <v>184</v>
      </c>
      <c r="I1202" t="s">
        <v>61</v>
      </c>
      <c r="J1202" t="s">
        <v>230</v>
      </c>
      <c r="K1202" t="s">
        <v>221</v>
      </c>
      <c r="L1202" t="s">
        <v>222</v>
      </c>
      <c r="M1202" t="s">
        <v>217</v>
      </c>
    </row>
    <row r="1203" spans="1:13" x14ac:dyDescent="0.2">
      <c r="A1203" s="2" t="s">
        <v>393</v>
      </c>
      <c r="B1203" t="s">
        <v>394</v>
      </c>
      <c r="C1203">
        <v>1083002001</v>
      </c>
      <c r="D1203">
        <v>600</v>
      </c>
      <c r="E1203" t="s">
        <v>194</v>
      </c>
      <c r="F1203">
        <v>1.46</v>
      </c>
      <c r="G1203" t="s">
        <v>184</v>
      </c>
      <c r="I1203" t="s">
        <v>61</v>
      </c>
      <c r="J1203" t="s">
        <v>230</v>
      </c>
      <c r="K1203" t="s">
        <v>221</v>
      </c>
      <c r="L1203" t="s">
        <v>222</v>
      </c>
      <c r="M1203" t="s">
        <v>217</v>
      </c>
    </row>
    <row r="1204" spans="1:13" x14ac:dyDescent="0.2">
      <c r="A1204" s="2" t="s">
        <v>393</v>
      </c>
      <c r="B1204" t="s">
        <v>394</v>
      </c>
      <c r="C1204">
        <v>1083002001</v>
      </c>
      <c r="D1204">
        <v>600</v>
      </c>
      <c r="E1204" t="s">
        <v>195</v>
      </c>
      <c r="F1204">
        <v>1.5220499999999999</v>
      </c>
      <c r="G1204" t="s">
        <v>184</v>
      </c>
      <c r="I1204" t="s">
        <v>61</v>
      </c>
      <c r="J1204" t="s">
        <v>230</v>
      </c>
      <c r="K1204" t="s">
        <v>221</v>
      </c>
      <c r="L1204" t="s">
        <v>222</v>
      </c>
      <c r="M1204" t="s">
        <v>217</v>
      </c>
    </row>
    <row r="1205" spans="1:13" x14ac:dyDescent="0.2">
      <c r="A1205" s="2" t="s">
        <v>393</v>
      </c>
      <c r="B1205" t="s">
        <v>394</v>
      </c>
      <c r="C1205">
        <v>1083002001</v>
      </c>
      <c r="D1205">
        <v>600</v>
      </c>
      <c r="E1205" t="s">
        <v>196</v>
      </c>
      <c r="F1205">
        <v>33.945</v>
      </c>
      <c r="G1205" t="s">
        <v>184</v>
      </c>
      <c r="I1205" t="s">
        <v>61</v>
      </c>
      <c r="J1205" t="s">
        <v>230</v>
      </c>
      <c r="K1205" t="s">
        <v>221</v>
      </c>
      <c r="L1205" t="s">
        <v>222</v>
      </c>
      <c r="M1205" t="s">
        <v>217</v>
      </c>
    </row>
    <row r="1206" spans="1:13" x14ac:dyDescent="0.2">
      <c r="A1206" s="2" t="s">
        <v>393</v>
      </c>
      <c r="B1206" t="s">
        <v>394</v>
      </c>
      <c r="C1206">
        <v>1083002001</v>
      </c>
      <c r="D1206">
        <v>600</v>
      </c>
      <c r="E1206" t="s">
        <v>197</v>
      </c>
      <c r="F1206">
        <v>35.387662499999998</v>
      </c>
      <c r="G1206" t="s">
        <v>184</v>
      </c>
      <c r="I1206" t="s">
        <v>61</v>
      </c>
      <c r="J1206" t="s">
        <v>230</v>
      </c>
      <c r="K1206" t="s">
        <v>221</v>
      </c>
      <c r="L1206" t="s">
        <v>222</v>
      </c>
      <c r="M1206" t="s">
        <v>217</v>
      </c>
    </row>
    <row r="1207" spans="1:13" x14ac:dyDescent="0.2">
      <c r="A1207" s="2" t="s">
        <v>393</v>
      </c>
      <c r="B1207" t="s">
        <v>394</v>
      </c>
      <c r="C1207">
        <v>1083002001</v>
      </c>
      <c r="D1207">
        <v>600</v>
      </c>
      <c r="E1207" t="s">
        <v>198</v>
      </c>
      <c r="F1207">
        <v>8.4539951086956506</v>
      </c>
      <c r="G1207" t="s">
        <v>184</v>
      </c>
      <c r="I1207" t="s">
        <v>61</v>
      </c>
      <c r="J1207" t="s">
        <v>230</v>
      </c>
      <c r="K1207" t="s">
        <v>221</v>
      </c>
      <c r="L1207" t="s">
        <v>222</v>
      </c>
      <c r="M1207" t="s">
        <v>217</v>
      </c>
    </row>
    <row r="1208" spans="1:13" x14ac:dyDescent="0.2">
      <c r="A1208" s="2" t="s">
        <v>393</v>
      </c>
      <c r="B1208" t="s">
        <v>394</v>
      </c>
      <c r="C1208">
        <v>1083002001</v>
      </c>
      <c r="D1208">
        <v>600</v>
      </c>
      <c r="E1208" t="s">
        <v>109</v>
      </c>
      <c r="F1208">
        <v>2376.15</v>
      </c>
      <c r="G1208" t="s">
        <v>184</v>
      </c>
      <c r="I1208" t="s">
        <v>61</v>
      </c>
      <c r="J1208" t="s">
        <v>230</v>
      </c>
      <c r="K1208" t="s">
        <v>221</v>
      </c>
      <c r="L1208" t="s">
        <v>222</v>
      </c>
      <c r="M1208" t="s">
        <v>217</v>
      </c>
    </row>
    <row r="1209" spans="1:13" x14ac:dyDescent="0.2">
      <c r="A1209" s="2" t="s">
        <v>393</v>
      </c>
      <c r="B1209" t="s">
        <v>394</v>
      </c>
      <c r="C1209">
        <v>1083002001</v>
      </c>
      <c r="D1209">
        <v>600</v>
      </c>
      <c r="E1209" t="s">
        <v>199</v>
      </c>
      <c r="F1209">
        <v>2477.136375</v>
      </c>
      <c r="G1209" t="s">
        <v>184</v>
      </c>
      <c r="I1209" t="s">
        <v>61</v>
      </c>
      <c r="J1209" t="s">
        <v>230</v>
      </c>
      <c r="K1209" t="s">
        <v>221</v>
      </c>
      <c r="L1209" t="s">
        <v>222</v>
      </c>
      <c r="M1209" t="s">
        <v>217</v>
      </c>
    </row>
    <row r="1210" spans="1:13" x14ac:dyDescent="0.2">
      <c r="A1210" s="2" t="s">
        <v>393</v>
      </c>
      <c r="B1210" t="s">
        <v>394</v>
      </c>
      <c r="C1210">
        <v>1083002001</v>
      </c>
      <c r="D1210">
        <v>600</v>
      </c>
      <c r="E1210" t="s">
        <v>8</v>
      </c>
      <c r="F1210">
        <v>273.38499999999999</v>
      </c>
      <c r="G1210" t="s">
        <v>184</v>
      </c>
      <c r="I1210" t="s">
        <v>61</v>
      </c>
      <c r="J1210" t="s">
        <v>230</v>
      </c>
      <c r="K1210" t="s">
        <v>221</v>
      </c>
      <c r="L1210" t="s">
        <v>222</v>
      </c>
      <c r="M1210" t="s">
        <v>217</v>
      </c>
    </row>
    <row r="1211" spans="1:13" x14ac:dyDescent="0.2">
      <c r="A1211" s="2" t="s">
        <v>393</v>
      </c>
      <c r="B1211" t="s">
        <v>394</v>
      </c>
      <c r="C1211">
        <v>1083002001</v>
      </c>
      <c r="D1211">
        <v>600</v>
      </c>
      <c r="E1211" t="s">
        <v>200</v>
      </c>
      <c r="F1211">
        <v>285.00386250000003</v>
      </c>
      <c r="G1211" t="s">
        <v>184</v>
      </c>
      <c r="I1211" t="s">
        <v>61</v>
      </c>
      <c r="J1211" t="s">
        <v>230</v>
      </c>
      <c r="K1211" t="s">
        <v>221</v>
      </c>
      <c r="L1211" t="s">
        <v>222</v>
      </c>
      <c r="M1211" t="s">
        <v>217</v>
      </c>
    </row>
    <row r="1212" spans="1:13" x14ac:dyDescent="0.2">
      <c r="A1212" s="2" t="s">
        <v>393</v>
      </c>
      <c r="B1212" t="s">
        <v>394</v>
      </c>
      <c r="C1212">
        <v>1083002001</v>
      </c>
      <c r="D1212">
        <v>600</v>
      </c>
      <c r="E1212" t="s">
        <v>201</v>
      </c>
      <c r="F1212">
        <v>33324.5</v>
      </c>
      <c r="G1212" t="s">
        <v>184</v>
      </c>
      <c r="I1212" t="s">
        <v>61</v>
      </c>
      <c r="J1212" t="s">
        <v>230</v>
      </c>
      <c r="K1212" t="s">
        <v>221</v>
      </c>
      <c r="L1212" t="s">
        <v>222</v>
      </c>
      <c r="M1212" t="s">
        <v>217</v>
      </c>
    </row>
    <row r="1213" spans="1:13" x14ac:dyDescent="0.2">
      <c r="A1213" s="2" t="s">
        <v>393</v>
      </c>
      <c r="B1213" t="s">
        <v>394</v>
      </c>
      <c r="C1213">
        <v>1083002001</v>
      </c>
      <c r="D1213">
        <v>600</v>
      </c>
      <c r="E1213" t="s">
        <v>202</v>
      </c>
      <c r="F1213">
        <v>34740.791250000002</v>
      </c>
      <c r="G1213" t="s">
        <v>184</v>
      </c>
      <c r="I1213" t="s">
        <v>61</v>
      </c>
      <c r="J1213" t="s">
        <v>230</v>
      </c>
      <c r="K1213" t="s">
        <v>221</v>
      </c>
      <c r="L1213" t="s">
        <v>222</v>
      </c>
      <c r="M1213" t="s">
        <v>217</v>
      </c>
    </row>
    <row r="1214" spans="1:13" x14ac:dyDescent="0.2">
      <c r="A1214" s="2" t="s">
        <v>395</v>
      </c>
      <c r="B1214" t="s">
        <v>396</v>
      </c>
      <c r="C1214">
        <v>1083002002</v>
      </c>
      <c r="D1214">
        <v>1400</v>
      </c>
      <c r="E1214" t="s">
        <v>107</v>
      </c>
      <c r="F1214">
        <v>1563.2950000000001</v>
      </c>
      <c r="G1214" t="s">
        <v>184</v>
      </c>
      <c r="I1214" t="s">
        <v>61</v>
      </c>
      <c r="J1214" t="s">
        <v>230</v>
      </c>
      <c r="K1214" t="s">
        <v>221</v>
      </c>
      <c r="L1214" t="s">
        <v>222</v>
      </c>
      <c r="M1214" t="s">
        <v>217</v>
      </c>
    </row>
    <row r="1215" spans="1:13" x14ac:dyDescent="0.2">
      <c r="A1215" s="2" t="s">
        <v>395</v>
      </c>
      <c r="B1215" t="s">
        <v>396</v>
      </c>
      <c r="C1215">
        <v>1083002002</v>
      </c>
      <c r="D1215">
        <v>1400</v>
      </c>
      <c r="E1215" t="s">
        <v>182</v>
      </c>
      <c r="F1215">
        <v>1629.7350375000001</v>
      </c>
      <c r="G1215" t="s">
        <v>184</v>
      </c>
      <c r="I1215" t="s">
        <v>61</v>
      </c>
      <c r="J1215" t="s">
        <v>230</v>
      </c>
      <c r="K1215" t="s">
        <v>221</v>
      </c>
      <c r="L1215" t="s">
        <v>222</v>
      </c>
      <c r="M1215" t="s">
        <v>217</v>
      </c>
    </row>
    <row r="1216" spans="1:13" x14ac:dyDescent="0.2">
      <c r="A1216" s="2" t="s">
        <v>395</v>
      </c>
      <c r="B1216" t="s">
        <v>396</v>
      </c>
      <c r="C1216">
        <v>1083002002</v>
      </c>
      <c r="D1216">
        <v>1400</v>
      </c>
      <c r="E1216" t="s">
        <v>183</v>
      </c>
      <c r="F1216">
        <v>11790.23</v>
      </c>
      <c r="G1216" t="s">
        <v>184</v>
      </c>
      <c r="I1216" t="s">
        <v>61</v>
      </c>
      <c r="J1216" t="s">
        <v>230</v>
      </c>
      <c r="K1216" t="s">
        <v>221</v>
      </c>
      <c r="L1216" t="s">
        <v>222</v>
      </c>
      <c r="M1216" t="s">
        <v>217</v>
      </c>
    </row>
    <row r="1217" spans="1:13" x14ac:dyDescent="0.2">
      <c r="A1217" s="2" t="s">
        <v>395</v>
      </c>
      <c r="B1217" t="s">
        <v>396</v>
      </c>
      <c r="C1217">
        <v>1083002002</v>
      </c>
      <c r="D1217">
        <v>1400</v>
      </c>
      <c r="E1217" t="s">
        <v>185</v>
      </c>
      <c r="F1217">
        <v>12291.314775000001</v>
      </c>
      <c r="G1217" t="s">
        <v>184</v>
      </c>
      <c r="I1217" t="s">
        <v>61</v>
      </c>
      <c r="J1217" t="s">
        <v>230</v>
      </c>
      <c r="K1217" t="s">
        <v>221</v>
      </c>
      <c r="L1217" t="s">
        <v>222</v>
      </c>
      <c r="M1217" t="s">
        <v>217</v>
      </c>
    </row>
    <row r="1218" spans="1:13" x14ac:dyDescent="0.2">
      <c r="A1218" s="2" t="s">
        <v>395</v>
      </c>
      <c r="B1218" t="s">
        <v>396</v>
      </c>
      <c r="C1218">
        <v>1083002002</v>
      </c>
      <c r="D1218">
        <v>1400</v>
      </c>
      <c r="E1218" t="s">
        <v>186</v>
      </c>
      <c r="F1218">
        <v>7362.78</v>
      </c>
      <c r="G1218" t="s">
        <v>184</v>
      </c>
      <c r="I1218" t="s">
        <v>61</v>
      </c>
      <c r="J1218" t="s">
        <v>230</v>
      </c>
      <c r="K1218" t="s">
        <v>221</v>
      </c>
      <c r="L1218" t="s">
        <v>222</v>
      </c>
      <c r="M1218" t="s">
        <v>217</v>
      </c>
    </row>
    <row r="1219" spans="1:13" x14ac:dyDescent="0.2">
      <c r="A1219" s="2" t="s">
        <v>395</v>
      </c>
      <c r="B1219" t="s">
        <v>396</v>
      </c>
      <c r="C1219">
        <v>1083002002</v>
      </c>
      <c r="D1219">
        <v>1400</v>
      </c>
      <c r="E1219" t="s">
        <v>187</v>
      </c>
      <c r="F1219">
        <v>7675.6981500000002</v>
      </c>
      <c r="G1219" t="s">
        <v>184</v>
      </c>
      <c r="I1219" t="s">
        <v>61</v>
      </c>
      <c r="J1219" t="s">
        <v>230</v>
      </c>
      <c r="K1219" t="s">
        <v>221</v>
      </c>
      <c r="L1219" t="s">
        <v>222</v>
      </c>
      <c r="M1219" t="s">
        <v>217</v>
      </c>
    </row>
    <row r="1220" spans="1:13" x14ac:dyDescent="0.2">
      <c r="A1220" s="2" t="s">
        <v>395</v>
      </c>
      <c r="B1220" t="s">
        <v>396</v>
      </c>
      <c r="C1220">
        <v>1083002002</v>
      </c>
      <c r="D1220">
        <v>1400</v>
      </c>
      <c r="E1220" t="s">
        <v>188</v>
      </c>
      <c r="F1220">
        <v>2694.43</v>
      </c>
      <c r="G1220" t="s">
        <v>184</v>
      </c>
      <c r="I1220" t="s">
        <v>61</v>
      </c>
      <c r="J1220" t="s">
        <v>230</v>
      </c>
      <c r="K1220" t="s">
        <v>221</v>
      </c>
      <c r="L1220" t="s">
        <v>222</v>
      </c>
      <c r="M1220" t="s">
        <v>217</v>
      </c>
    </row>
    <row r="1221" spans="1:13" x14ac:dyDescent="0.2">
      <c r="A1221" s="2" t="s">
        <v>395</v>
      </c>
      <c r="B1221" t="s">
        <v>396</v>
      </c>
      <c r="C1221">
        <v>1083002002</v>
      </c>
      <c r="D1221">
        <v>1400</v>
      </c>
      <c r="E1221" t="s">
        <v>189</v>
      </c>
      <c r="F1221">
        <v>2808.9432750000001</v>
      </c>
      <c r="G1221" t="s">
        <v>184</v>
      </c>
      <c r="I1221" t="s">
        <v>61</v>
      </c>
      <c r="J1221" t="s">
        <v>230</v>
      </c>
      <c r="K1221" t="s">
        <v>221</v>
      </c>
      <c r="L1221" t="s">
        <v>222</v>
      </c>
      <c r="M1221" t="s">
        <v>217</v>
      </c>
    </row>
    <row r="1222" spans="1:13" x14ac:dyDescent="0.2">
      <c r="A1222" s="2" t="s">
        <v>395</v>
      </c>
      <c r="B1222" t="s">
        <v>396</v>
      </c>
      <c r="C1222">
        <v>1083002002</v>
      </c>
      <c r="D1222">
        <v>1400</v>
      </c>
      <c r="E1222" t="s">
        <v>190</v>
      </c>
      <c r="F1222">
        <v>2691.145</v>
      </c>
      <c r="G1222" t="s">
        <v>184</v>
      </c>
      <c r="I1222" t="s">
        <v>61</v>
      </c>
      <c r="J1222" t="s">
        <v>230</v>
      </c>
      <c r="K1222" t="s">
        <v>221</v>
      </c>
      <c r="L1222" t="s">
        <v>222</v>
      </c>
      <c r="M1222" t="s">
        <v>217</v>
      </c>
    </row>
    <row r="1223" spans="1:13" x14ac:dyDescent="0.2">
      <c r="A1223" s="2" t="s">
        <v>395</v>
      </c>
      <c r="B1223" t="s">
        <v>396</v>
      </c>
      <c r="C1223">
        <v>1083002002</v>
      </c>
      <c r="D1223">
        <v>1400</v>
      </c>
      <c r="E1223" t="s">
        <v>191</v>
      </c>
      <c r="F1223">
        <v>2805.5186625000001</v>
      </c>
      <c r="G1223" t="s">
        <v>184</v>
      </c>
      <c r="I1223" t="s">
        <v>61</v>
      </c>
      <c r="J1223" t="s">
        <v>230</v>
      </c>
      <c r="K1223" t="s">
        <v>221</v>
      </c>
      <c r="L1223" t="s">
        <v>222</v>
      </c>
      <c r="M1223" t="s">
        <v>217</v>
      </c>
    </row>
    <row r="1224" spans="1:13" x14ac:dyDescent="0.2">
      <c r="A1224" s="2" t="s">
        <v>395</v>
      </c>
      <c r="B1224" t="s">
        <v>396</v>
      </c>
      <c r="C1224">
        <v>1083002002</v>
      </c>
      <c r="D1224">
        <v>1400</v>
      </c>
      <c r="E1224" t="s">
        <v>192</v>
      </c>
      <c r="F1224">
        <v>2689.32</v>
      </c>
      <c r="G1224" t="s">
        <v>184</v>
      </c>
      <c r="I1224" t="s">
        <v>61</v>
      </c>
      <c r="J1224" t="s">
        <v>230</v>
      </c>
      <c r="K1224" t="s">
        <v>221</v>
      </c>
      <c r="L1224" t="s">
        <v>222</v>
      </c>
      <c r="M1224" t="s">
        <v>217</v>
      </c>
    </row>
    <row r="1225" spans="1:13" x14ac:dyDescent="0.2">
      <c r="A1225" s="2" t="s">
        <v>395</v>
      </c>
      <c r="B1225" t="s">
        <v>396</v>
      </c>
      <c r="C1225">
        <v>1083002002</v>
      </c>
      <c r="D1225">
        <v>1400</v>
      </c>
      <c r="E1225" t="s">
        <v>193</v>
      </c>
      <c r="F1225">
        <v>2803.6161000000002</v>
      </c>
      <c r="G1225" t="s">
        <v>184</v>
      </c>
      <c r="I1225" t="s">
        <v>61</v>
      </c>
      <c r="J1225" t="s">
        <v>230</v>
      </c>
      <c r="K1225" t="s">
        <v>221</v>
      </c>
      <c r="L1225" t="s">
        <v>222</v>
      </c>
      <c r="M1225" t="s">
        <v>217</v>
      </c>
    </row>
    <row r="1226" spans="1:13" x14ac:dyDescent="0.2">
      <c r="A1226" s="2" t="s">
        <v>395</v>
      </c>
      <c r="B1226" t="s">
        <v>396</v>
      </c>
      <c r="C1226">
        <v>1083002002</v>
      </c>
      <c r="D1226">
        <v>1400</v>
      </c>
      <c r="E1226" t="s">
        <v>108</v>
      </c>
      <c r="F1226">
        <v>4.9774123422159899</v>
      </c>
      <c r="G1226" t="s">
        <v>184</v>
      </c>
      <c r="I1226" t="s">
        <v>61</v>
      </c>
      <c r="J1226" t="s">
        <v>230</v>
      </c>
      <c r="K1226" t="s">
        <v>221</v>
      </c>
      <c r="L1226" t="s">
        <v>222</v>
      </c>
      <c r="M1226" t="s">
        <v>217</v>
      </c>
    </row>
    <row r="1227" spans="1:13" x14ac:dyDescent="0.2">
      <c r="A1227" s="2" t="s">
        <v>395</v>
      </c>
      <c r="B1227" t="s">
        <v>396</v>
      </c>
      <c r="C1227">
        <v>1083002002</v>
      </c>
      <c r="D1227">
        <v>1400</v>
      </c>
      <c r="E1227" t="s">
        <v>194</v>
      </c>
      <c r="F1227">
        <v>1.46</v>
      </c>
      <c r="G1227" t="s">
        <v>184</v>
      </c>
      <c r="I1227" t="s">
        <v>61</v>
      </c>
      <c r="J1227" t="s">
        <v>230</v>
      </c>
      <c r="K1227" t="s">
        <v>221</v>
      </c>
      <c r="L1227" t="s">
        <v>222</v>
      </c>
      <c r="M1227" t="s">
        <v>217</v>
      </c>
    </row>
    <row r="1228" spans="1:13" x14ac:dyDescent="0.2">
      <c r="A1228" s="2" t="s">
        <v>395</v>
      </c>
      <c r="B1228" t="s">
        <v>396</v>
      </c>
      <c r="C1228">
        <v>1083002002</v>
      </c>
      <c r="D1228">
        <v>1400</v>
      </c>
      <c r="E1228" t="s">
        <v>195</v>
      </c>
      <c r="F1228">
        <v>1.5220499999999999</v>
      </c>
      <c r="G1228" t="s">
        <v>184</v>
      </c>
      <c r="I1228" t="s">
        <v>61</v>
      </c>
      <c r="J1228" t="s">
        <v>230</v>
      </c>
      <c r="K1228" t="s">
        <v>221</v>
      </c>
      <c r="L1228" t="s">
        <v>222</v>
      </c>
      <c r="M1228" t="s">
        <v>217</v>
      </c>
    </row>
    <row r="1229" spans="1:13" x14ac:dyDescent="0.2">
      <c r="A1229" s="2" t="s">
        <v>395</v>
      </c>
      <c r="B1229" t="s">
        <v>396</v>
      </c>
      <c r="C1229">
        <v>1083002002</v>
      </c>
      <c r="D1229">
        <v>1400</v>
      </c>
      <c r="E1229" t="s">
        <v>196</v>
      </c>
      <c r="F1229">
        <v>20.074999999999999</v>
      </c>
      <c r="G1229" t="s">
        <v>184</v>
      </c>
      <c r="I1229" t="s">
        <v>61</v>
      </c>
      <c r="J1229" t="s">
        <v>230</v>
      </c>
      <c r="K1229" t="s">
        <v>221</v>
      </c>
      <c r="L1229" t="s">
        <v>222</v>
      </c>
      <c r="M1229" t="s">
        <v>217</v>
      </c>
    </row>
    <row r="1230" spans="1:13" x14ac:dyDescent="0.2">
      <c r="A1230" s="2" t="s">
        <v>395</v>
      </c>
      <c r="B1230" t="s">
        <v>396</v>
      </c>
      <c r="C1230">
        <v>1083002002</v>
      </c>
      <c r="D1230">
        <v>1400</v>
      </c>
      <c r="E1230" t="s">
        <v>197</v>
      </c>
      <c r="F1230">
        <v>20.9281875</v>
      </c>
      <c r="G1230" t="s">
        <v>184</v>
      </c>
      <c r="I1230" t="s">
        <v>61</v>
      </c>
      <c r="J1230" t="s">
        <v>230</v>
      </c>
      <c r="K1230" t="s">
        <v>221</v>
      </c>
      <c r="L1230" t="s">
        <v>222</v>
      </c>
      <c r="M1230" t="s">
        <v>217</v>
      </c>
    </row>
    <row r="1231" spans="1:13" x14ac:dyDescent="0.2">
      <c r="A1231" s="2" t="s">
        <v>395</v>
      </c>
      <c r="B1231" t="s">
        <v>396</v>
      </c>
      <c r="C1231">
        <v>1083002002</v>
      </c>
      <c r="D1231">
        <v>1400</v>
      </c>
      <c r="E1231" t="s">
        <v>198</v>
      </c>
      <c r="F1231">
        <v>5.1889523667601702</v>
      </c>
      <c r="G1231" t="s">
        <v>184</v>
      </c>
      <c r="I1231" t="s">
        <v>61</v>
      </c>
      <c r="J1231" t="s">
        <v>230</v>
      </c>
      <c r="K1231" t="s">
        <v>221</v>
      </c>
      <c r="L1231" t="s">
        <v>222</v>
      </c>
      <c r="M1231" t="s">
        <v>217</v>
      </c>
    </row>
    <row r="1232" spans="1:13" x14ac:dyDescent="0.2">
      <c r="A1232" s="2" t="s">
        <v>395</v>
      </c>
      <c r="B1232" t="s">
        <v>396</v>
      </c>
      <c r="C1232">
        <v>1083002002</v>
      </c>
      <c r="D1232">
        <v>1400</v>
      </c>
      <c r="E1232" t="s">
        <v>109</v>
      </c>
      <c r="F1232">
        <v>2689.32</v>
      </c>
      <c r="G1232" t="s">
        <v>184</v>
      </c>
      <c r="I1232" t="s">
        <v>61</v>
      </c>
      <c r="J1232" t="s">
        <v>230</v>
      </c>
      <c r="K1232" t="s">
        <v>221</v>
      </c>
      <c r="L1232" t="s">
        <v>222</v>
      </c>
      <c r="M1232" t="s">
        <v>217</v>
      </c>
    </row>
    <row r="1233" spans="1:13" x14ac:dyDescent="0.2">
      <c r="A1233" s="2" t="s">
        <v>395</v>
      </c>
      <c r="B1233" t="s">
        <v>396</v>
      </c>
      <c r="C1233">
        <v>1083002002</v>
      </c>
      <c r="D1233">
        <v>1400</v>
      </c>
      <c r="E1233" t="s">
        <v>199</v>
      </c>
      <c r="F1233">
        <v>2803.6161000000002</v>
      </c>
      <c r="G1233" t="s">
        <v>184</v>
      </c>
      <c r="I1233" t="s">
        <v>61</v>
      </c>
      <c r="J1233" t="s">
        <v>230</v>
      </c>
      <c r="K1233" t="s">
        <v>221</v>
      </c>
      <c r="L1233" t="s">
        <v>222</v>
      </c>
      <c r="M1233" t="s">
        <v>217</v>
      </c>
    </row>
    <row r="1234" spans="1:13" x14ac:dyDescent="0.2">
      <c r="A1234" s="2" t="s">
        <v>395</v>
      </c>
      <c r="B1234" t="s">
        <v>396</v>
      </c>
      <c r="C1234">
        <v>1083002002</v>
      </c>
      <c r="D1234">
        <v>1400</v>
      </c>
      <c r="E1234" t="s">
        <v>8</v>
      </c>
      <c r="F1234">
        <v>270.83</v>
      </c>
      <c r="G1234" t="s">
        <v>184</v>
      </c>
      <c r="I1234" t="s">
        <v>61</v>
      </c>
      <c r="J1234" t="s">
        <v>230</v>
      </c>
      <c r="K1234" t="s">
        <v>221</v>
      </c>
      <c r="L1234" t="s">
        <v>222</v>
      </c>
      <c r="M1234" t="s">
        <v>217</v>
      </c>
    </row>
    <row r="1235" spans="1:13" x14ac:dyDescent="0.2">
      <c r="A1235" s="2" t="s">
        <v>395</v>
      </c>
      <c r="B1235" t="s">
        <v>396</v>
      </c>
      <c r="C1235">
        <v>1083002002</v>
      </c>
      <c r="D1235">
        <v>1400</v>
      </c>
      <c r="E1235" t="s">
        <v>200</v>
      </c>
      <c r="F1235">
        <v>282.34027500000002</v>
      </c>
      <c r="G1235" t="s">
        <v>184</v>
      </c>
      <c r="I1235" t="s">
        <v>61</v>
      </c>
      <c r="J1235" t="s">
        <v>230</v>
      </c>
      <c r="K1235" t="s">
        <v>221</v>
      </c>
      <c r="L1235" t="s">
        <v>222</v>
      </c>
      <c r="M1235" t="s">
        <v>217</v>
      </c>
    </row>
    <row r="1236" spans="1:13" x14ac:dyDescent="0.2">
      <c r="A1236" s="2" t="s">
        <v>395</v>
      </c>
      <c r="B1236" t="s">
        <v>396</v>
      </c>
      <c r="C1236">
        <v>1083002002</v>
      </c>
      <c r="D1236">
        <v>1400</v>
      </c>
      <c r="E1236" t="s">
        <v>201</v>
      </c>
      <c r="F1236">
        <v>19509.25</v>
      </c>
      <c r="G1236" t="s">
        <v>184</v>
      </c>
      <c r="I1236" t="s">
        <v>61</v>
      </c>
      <c r="J1236" t="s">
        <v>230</v>
      </c>
      <c r="K1236" t="s">
        <v>221</v>
      </c>
      <c r="L1236" t="s">
        <v>222</v>
      </c>
      <c r="M1236" t="s">
        <v>217</v>
      </c>
    </row>
    <row r="1237" spans="1:13" x14ac:dyDescent="0.2">
      <c r="A1237" s="2" t="s">
        <v>395</v>
      </c>
      <c r="B1237" t="s">
        <v>396</v>
      </c>
      <c r="C1237">
        <v>1083002002</v>
      </c>
      <c r="D1237">
        <v>1400</v>
      </c>
      <c r="E1237" t="s">
        <v>202</v>
      </c>
      <c r="F1237">
        <v>20338.393124999999</v>
      </c>
      <c r="G1237" t="s">
        <v>184</v>
      </c>
      <c r="I1237" t="s">
        <v>61</v>
      </c>
      <c r="J1237" t="s">
        <v>230</v>
      </c>
      <c r="K1237" t="s">
        <v>221</v>
      </c>
      <c r="L1237" t="s">
        <v>222</v>
      </c>
      <c r="M1237" t="s">
        <v>217</v>
      </c>
    </row>
    <row r="1238" spans="1:13" x14ac:dyDescent="0.2">
      <c r="A1238" s="2" t="s">
        <v>397</v>
      </c>
      <c r="B1238" t="s">
        <v>398</v>
      </c>
      <c r="C1238">
        <v>1083005002</v>
      </c>
      <c r="D1238">
        <v>1000</v>
      </c>
      <c r="E1238" t="s">
        <v>107</v>
      </c>
      <c r="F1238">
        <v>92.71</v>
      </c>
      <c r="G1238" t="s">
        <v>184</v>
      </c>
      <c r="I1238" t="s">
        <v>56</v>
      </c>
      <c r="J1238" t="s">
        <v>220</v>
      </c>
      <c r="K1238" t="s">
        <v>221</v>
      </c>
      <c r="L1238" t="s">
        <v>222</v>
      </c>
      <c r="M1238" t="s">
        <v>217</v>
      </c>
    </row>
    <row r="1239" spans="1:13" x14ac:dyDescent="0.2">
      <c r="A1239" s="2" t="s">
        <v>397</v>
      </c>
      <c r="B1239" t="s">
        <v>398</v>
      </c>
      <c r="C1239">
        <v>1083005002</v>
      </c>
      <c r="D1239">
        <v>1000</v>
      </c>
      <c r="E1239" t="s">
        <v>182</v>
      </c>
      <c r="F1239">
        <v>96.650175000000004</v>
      </c>
      <c r="G1239" t="s">
        <v>184</v>
      </c>
      <c r="I1239" t="s">
        <v>56</v>
      </c>
      <c r="J1239" t="s">
        <v>220</v>
      </c>
      <c r="K1239" t="s">
        <v>221</v>
      </c>
      <c r="L1239" t="s">
        <v>222</v>
      </c>
      <c r="M1239" t="s">
        <v>217</v>
      </c>
    </row>
    <row r="1240" spans="1:13" x14ac:dyDescent="0.2">
      <c r="A1240" s="2" t="s">
        <v>397</v>
      </c>
      <c r="B1240" t="s">
        <v>398</v>
      </c>
      <c r="C1240">
        <v>1083005002</v>
      </c>
      <c r="D1240">
        <v>1000</v>
      </c>
      <c r="E1240" t="s">
        <v>183</v>
      </c>
      <c r="F1240">
        <v>2019.91</v>
      </c>
      <c r="G1240" t="s">
        <v>184</v>
      </c>
      <c r="I1240" t="s">
        <v>56</v>
      </c>
      <c r="J1240" t="s">
        <v>220</v>
      </c>
      <c r="K1240" t="s">
        <v>221</v>
      </c>
      <c r="L1240" t="s">
        <v>222</v>
      </c>
      <c r="M1240" t="s">
        <v>217</v>
      </c>
    </row>
    <row r="1241" spans="1:13" x14ac:dyDescent="0.2">
      <c r="A1241" s="2" t="s">
        <v>397</v>
      </c>
      <c r="B1241" t="s">
        <v>398</v>
      </c>
      <c r="C1241">
        <v>1083005002</v>
      </c>
      <c r="D1241">
        <v>1000</v>
      </c>
      <c r="E1241" t="s">
        <v>185</v>
      </c>
      <c r="F1241">
        <v>2105.756175</v>
      </c>
      <c r="G1241" t="s">
        <v>184</v>
      </c>
      <c r="I1241" t="s">
        <v>56</v>
      </c>
      <c r="J1241" t="s">
        <v>220</v>
      </c>
      <c r="K1241" t="s">
        <v>221</v>
      </c>
      <c r="L1241" t="s">
        <v>222</v>
      </c>
      <c r="M1241" t="s">
        <v>217</v>
      </c>
    </row>
    <row r="1242" spans="1:13" x14ac:dyDescent="0.2">
      <c r="A1242" s="2" t="s">
        <v>397</v>
      </c>
      <c r="B1242" t="s">
        <v>398</v>
      </c>
      <c r="C1242">
        <v>1083005002</v>
      </c>
      <c r="D1242">
        <v>1000</v>
      </c>
      <c r="E1242" t="s">
        <v>186</v>
      </c>
      <c r="F1242">
        <v>2548.4299999999998</v>
      </c>
      <c r="G1242" t="s">
        <v>184</v>
      </c>
      <c r="I1242" t="s">
        <v>56</v>
      </c>
      <c r="J1242" t="s">
        <v>220</v>
      </c>
      <c r="K1242" t="s">
        <v>221</v>
      </c>
      <c r="L1242" t="s">
        <v>222</v>
      </c>
      <c r="M1242" t="s">
        <v>217</v>
      </c>
    </row>
    <row r="1243" spans="1:13" x14ac:dyDescent="0.2">
      <c r="A1243" s="2" t="s">
        <v>397</v>
      </c>
      <c r="B1243" t="s">
        <v>398</v>
      </c>
      <c r="C1243">
        <v>1083005002</v>
      </c>
      <c r="D1243">
        <v>1000</v>
      </c>
      <c r="E1243" t="s">
        <v>187</v>
      </c>
      <c r="F1243">
        <v>2656.7382750000002</v>
      </c>
      <c r="G1243" t="s">
        <v>184</v>
      </c>
      <c r="I1243" t="s">
        <v>56</v>
      </c>
      <c r="J1243" t="s">
        <v>220</v>
      </c>
      <c r="K1243" t="s">
        <v>221</v>
      </c>
      <c r="L1243" t="s">
        <v>222</v>
      </c>
      <c r="M1243" t="s">
        <v>217</v>
      </c>
    </row>
    <row r="1244" spans="1:13" x14ac:dyDescent="0.2">
      <c r="A1244" s="2" t="s">
        <v>397</v>
      </c>
      <c r="B1244" t="s">
        <v>398</v>
      </c>
      <c r="C1244">
        <v>1083005002</v>
      </c>
      <c r="D1244">
        <v>1000</v>
      </c>
      <c r="E1244" t="s">
        <v>188</v>
      </c>
      <c r="F1244">
        <v>924.91</v>
      </c>
      <c r="G1244" t="s">
        <v>184</v>
      </c>
      <c r="I1244" t="s">
        <v>56</v>
      </c>
      <c r="J1244" t="s">
        <v>220</v>
      </c>
      <c r="K1244" t="s">
        <v>221</v>
      </c>
      <c r="L1244" t="s">
        <v>222</v>
      </c>
      <c r="M1244" t="s">
        <v>217</v>
      </c>
    </row>
    <row r="1245" spans="1:13" x14ac:dyDescent="0.2">
      <c r="A1245" s="2" t="s">
        <v>397</v>
      </c>
      <c r="B1245" t="s">
        <v>398</v>
      </c>
      <c r="C1245">
        <v>1083005002</v>
      </c>
      <c r="D1245">
        <v>1000</v>
      </c>
      <c r="E1245" t="s">
        <v>189</v>
      </c>
      <c r="F1245">
        <v>964.21867499999996</v>
      </c>
      <c r="G1245" t="s">
        <v>184</v>
      </c>
      <c r="I1245" t="s">
        <v>56</v>
      </c>
      <c r="J1245" t="s">
        <v>220</v>
      </c>
      <c r="K1245" t="s">
        <v>221</v>
      </c>
      <c r="L1245" t="s">
        <v>222</v>
      </c>
      <c r="M1245" t="s">
        <v>217</v>
      </c>
    </row>
    <row r="1246" spans="1:13" x14ac:dyDescent="0.2">
      <c r="A1246" s="2" t="s">
        <v>397</v>
      </c>
      <c r="B1246" t="s">
        <v>398</v>
      </c>
      <c r="C1246">
        <v>1083005002</v>
      </c>
      <c r="D1246">
        <v>1000</v>
      </c>
      <c r="E1246" t="s">
        <v>190</v>
      </c>
      <c r="F1246">
        <v>140.88999999999999</v>
      </c>
      <c r="G1246" t="s">
        <v>184</v>
      </c>
      <c r="I1246" t="s">
        <v>56</v>
      </c>
      <c r="J1246" t="s">
        <v>220</v>
      </c>
      <c r="K1246" t="s">
        <v>221</v>
      </c>
      <c r="L1246" t="s">
        <v>222</v>
      </c>
      <c r="M1246" t="s">
        <v>217</v>
      </c>
    </row>
    <row r="1247" spans="1:13" x14ac:dyDescent="0.2">
      <c r="A1247" s="2" t="s">
        <v>397</v>
      </c>
      <c r="B1247" t="s">
        <v>398</v>
      </c>
      <c r="C1247">
        <v>1083005002</v>
      </c>
      <c r="D1247">
        <v>1000</v>
      </c>
      <c r="E1247" t="s">
        <v>191</v>
      </c>
      <c r="F1247">
        <v>146.877825</v>
      </c>
      <c r="G1247" t="s">
        <v>184</v>
      </c>
      <c r="I1247" t="s">
        <v>56</v>
      </c>
      <c r="J1247" t="s">
        <v>220</v>
      </c>
      <c r="K1247" t="s">
        <v>221</v>
      </c>
      <c r="L1247" t="s">
        <v>222</v>
      </c>
      <c r="M1247" t="s">
        <v>217</v>
      </c>
    </row>
    <row r="1248" spans="1:13" x14ac:dyDescent="0.2">
      <c r="A1248" s="2" t="s">
        <v>397</v>
      </c>
      <c r="B1248" t="s">
        <v>398</v>
      </c>
      <c r="C1248">
        <v>1083005002</v>
      </c>
      <c r="D1248">
        <v>1000</v>
      </c>
      <c r="E1248" t="s">
        <v>192</v>
      </c>
      <c r="F1248">
        <v>174.10499999999999</v>
      </c>
      <c r="G1248" t="s">
        <v>184</v>
      </c>
      <c r="I1248" t="s">
        <v>56</v>
      </c>
      <c r="J1248" t="s">
        <v>220</v>
      </c>
      <c r="K1248" t="s">
        <v>221</v>
      </c>
      <c r="L1248" t="s">
        <v>222</v>
      </c>
      <c r="M1248" t="s">
        <v>217</v>
      </c>
    </row>
    <row r="1249" spans="1:13" x14ac:dyDescent="0.2">
      <c r="A1249" s="2" t="s">
        <v>397</v>
      </c>
      <c r="B1249" t="s">
        <v>398</v>
      </c>
      <c r="C1249">
        <v>1083005002</v>
      </c>
      <c r="D1249">
        <v>1000</v>
      </c>
      <c r="E1249" t="s">
        <v>193</v>
      </c>
      <c r="F1249">
        <v>181.50446249999999</v>
      </c>
      <c r="G1249" t="s">
        <v>184</v>
      </c>
      <c r="I1249" t="s">
        <v>56</v>
      </c>
      <c r="J1249" t="s">
        <v>220</v>
      </c>
      <c r="K1249" t="s">
        <v>221</v>
      </c>
      <c r="L1249" t="s">
        <v>222</v>
      </c>
      <c r="M1249" t="s">
        <v>217</v>
      </c>
    </row>
    <row r="1250" spans="1:13" x14ac:dyDescent="0.2">
      <c r="A1250" s="2" t="s">
        <v>397</v>
      </c>
      <c r="B1250" t="s">
        <v>398</v>
      </c>
      <c r="C1250">
        <v>1083005002</v>
      </c>
      <c r="D1250">
        <v>1000</v>
      </c>
      <c r="E1250" t="s">
        <v>108</v>
      </c>
      <c r="F1250">
        <v>750.63248246844296</v>
      </c>
      <c r="G1250" t="s">
        <v>184</v>
      </c>
      <c r="I1250" t="s">
        <v>56</v>
      </c>
      <c r="J1250" t="s">
        <v>220</v>
      </c>
      <c r="K1250" t="s">
        <v>221</v>
      </c>
      <c r="L1250" t="s">
        <v>222</v>
      </c>
      <c r="M1250" t="s">
        <v>217</v>
      </c>
    </row>
    <row r="1251" spans="1:13" x14ac:dyDescent="0.2">
      <c r="A1251" s="2" t="s">
        <v>397</v>
      </c>
      <c r="B1251" t="s">
        <v>398</v>
      </c>
      <c r="C1251">
        <v>1083005002</v>
      </c>
      <c r="D1251">
        <v>1000</v>
      </c>
      <c r="E1251" t="s">
        <v>194</v>
      </c>
      <c r="F1251">
        <v>28.835000000000001</v>
      </c>
      <c r="G1251" t="s">
        <v>184</v>
      </c>
      <c r="I1251" t="s">
        <v>56</v>
      </c>
      <c r="J1251" t="s">
        <v>220</v>
      </c>
      <c r="K1251" t="s">
        <v>221</v>
      </c>
      <c r="L1251" t="s">
        <v>222</v>
      </c>
      <c r="M1251" t="s">
        <v>217</v>
      </c>
    </row>
    <row r="1252" spans="1:13" x14ac:dyDescent="0.2">
      <c r="A1252" s="2" t="s">
        <v>397</v>
      </c>
      <c r="B1252" t="s">
        <v>398</v>
      </c>
      <c r="C1252">
        <v>1083005002</v>
      </c>
      <c r="D1252">
        <v>1000</v>
      </c>
      <c r="E1252" t="s">
        <v>195</v>
      </c>
      <c r="F1252">
        <v>30.060487500000001</v>
      </c>
      <c r="G1252" t="s">
        <v>184</v>
      </c>
      <c r="I1252" t="s">
        <v>56</v>
      </c>
      <c r="J1252" t="s">
        <v>220</v>
      </c>
      <c r="K1252" t="s">
        <v>221</v>
      </c>
      <c r="L1252" t="s">
        <v>222</v>
      </c>
      <c r="M1252" t="s">
        <v>217</v>
      </c>
    </row>
    <row r="1253" spans="1:13" x14ac:dyDescent="0.2">
      <c r="A1253" s="2" t="s">
        <v>397</v>
      </c>
      <c r="B1253" t="s">
        <v>398</v>
      </c>
      <c r="C1253">
        <v>1083005002</v>
      </c>
      <c r="D1253">
        <v>1000</v>
      </c>
      <c r="E1253" t="s">
        <v>196</v>
      </c>
      <c r="F1253">
        <v>3285.3649999999998</v>
      </c>
      <c r="G1253" t="s">
        <v>184</v>
      </c>
      <c r="I1253" t="s">
        <v>56</v>
      </c>
      <c r="J1253" t="s">
        <v>220</v>
      </c>
      <c r="K1253" t="s">
        <v>221</v>
      </c>
      <c r="L1253" t="s">
        <v>222</v>
      </c>
      <c r="M1253" t="s">
        <v>217</v>
      </c>
    </row>
    <row r="1254" spans="1:13" x14ac:dyDescent="0.2">
      <c r="A1254" s="2" t="s">
        <v>397</v>
      </c>
      <c r="B1254" t="s">
        <v>398</v>
      </c>
      <c r="C1254">
        <v>1083005002</v>
      </c>
      <c r="D1254">
        <v>1000</v>
      </c>
      <c r="E1254" t="s">
        <v>197</v>
      </c>
      <c r="F1254">
        <v>3424.9930125000001</v>
      </c>
      <c r="G1254" t="s">
        <v>184</v>
      </c>
      <c r="I1254" t="s">
        <v>56</v>
      </c>
      <c r="J1254" t="s">
        <v>220</v>
      </c>
      <c r="K1254" t="s">
        <v>221</v>
      </c>
      <c r="L1254" t="s">
        <v>222</v>
      </c>
      <c r="M1254" t="s">
        <v>217</v>
      </c>
    </row>
    <row r="1255" spans="1:13" x14ac:dyDescent="0.2">
      <c r="A1255" s="2" t="s">
        <v>397</v>
      </c>
      <c r="B1255" t="s">
        <v>398</v>
      </c>
      <c r="C1255">
        <v>1083005002</v>
      </c>
      <c r="D1255">
        <v>1000</v>
      </c>
      <c r="E1255" t="s">
        <v>198</v>
      </c>
      <c r="F1255">
        <v>782.53436297335202</v>
      </c>
      <c r="G1255" t="s">
        <v>184</v>
      </c>
      <c r="I1255" t="s">
        <v>56</v>
      </c>
      <c r="J1255" t="s">
        <v>220</v>
      </c>
      <c r="K1255" t="s">
        <v>221</v>
      </c>
      <c r="L1255" t="s">
        <v>222</v>
      </c>
      <c r="M1255" t="s">
        <v>217</v>
      </c>
    </row>
    <row r="1256" spans="1:13" x14ac:dyDescent="0.2">
      <c r="A1256" s="2" t="s">
        <v>397</v>
      </c>
      <c r="B1256" t="s">
        <v>398</v>
      </c>
      <c r="C1256">
        <v>1083005002</v>
      </c>
      <c r="D1256">
        <v>1000</v>
      </c>
      <c r="E1256" t="s">
        <v>109</v>
      </c>
      <c r="F1256">
        <v>174.10499999999999</v>
      </c>
      <c r="G1256" t="s">
        <v>184</v>
      </c>
      <c r="I1256" t="s">
        <v>56</v>
      </c>
      <c r="J1256" t="s">
        <v>220</v>
      </c>
      <c r="K1256" t="s">
        <v>221</v>
      </c>
      <c r="L1256" t="s">
        <v>222</v>
      </c>
      <c r="M1256" t="s">
        <v>217</v>
      </c>
    </row>
    <row r="1257" spans="1:13" x14ac:dyDescent="0.2">
      <c r="A1257" s="2" t="s">
        <v>397</v>
      </c>
      <c r="B1257" t="s">
        <v>398</v>
      </c>
      <c r="C1257">
        <v>1083005002</v>
      </c>
      <c r="D1257">
        <v>1000</v>
      </c>
      <c r="E1257" t="s">
        <v>199</v>
      </c>
      <c r="F1257">
        <v>181.50446249999999</v>
      </c>
      <c r="G1257" t="s">
        <v>184</v>
      </c>
      <c r="I1257" t="s">
        <v>56</v>
      </c>
      <c r="J1257" t="s">
        <v>220</v>
      </c>
      <c r="K1257" t="s">
        <v>221</v>
      </c>
      <c r="L1257" t="s">
        <v>222</v>
      </c>
      <c r="M1257" t="s">
        <v>217</v>
      </c>
    </row>
    <row r="1258" spans="1:13" x14ac:dyDescent="0.2">
      <c r="A1258" s="2" t="s">
        <v>397</v>
      </c>
      <c r="B1258" t="s">
        <v>398</v>
      </c>
      <c r="C1258">
        <v>1083005002</v>
      </c>
      <c r="D1258">
        <v>1000</v>
      </c>
      <c r="E1258" t="s">
        <v>8</v>
      </c>
      <c r="F1258">
        <v>108.405</v>
      </c>
      <c r="G1258" t="s">
        <v>184</v>
      </c>
      <c r="I1258" t="s">
        <v>56</v>
      </c>
      <c r="J1258" t="s">
        <v>220</v>
      </c>
      <c r="K1258" t="s">
        <v>221</v>
      </c>
      <c r="L1258" t="s">
        <v>222</v>
      </c>
      <c r="M1258" t="s">
        <v>217</v>
      </c>
    </row>
    <row r="1259" spans="1:13" x14ac:dyDescent="0.2">
      <c r="A1259" s="2" t="s">
        <v>397</v>
      </c>
      <c r="B1259" t="s">
        <v>398</v>
      </c>
      <c r="C1259">
        <v>1083005002</v>
      </c>
      <c r="D1259">
        <v>1000</v>
      </c>
      <c r="E1259" t="s">
        <v>200</v>
      </c>
      <c r="F1259">
        <v>113.0122125</v>
      </c>
      <c r="G1259" t="s">
        <v>184</v>
      </c>
      <c r="I1259" t="s">
        <v>56</v>
      </c>
      <c r="J1259" t="s">
        <v>220</v>
      </c>
      <c r="K1259" t="s">
        <v>221</v>
      </c>
      <c r="L1259" t="s">
        <v>222</v>
      </c>
      <c r="M1259" t="s">
        <v>217</v>
      </c>
    </row>
    <row r="1260" spans="1:13" x14ac:dyDescent="0.2">
      <c r="A1260" s="2" t="s">
        <v>397</v>
      </c>
      <c r="B1260" t="s">
        <v>398</v>
      </c>
      <c r="C1260">
        <v>1083005002</v>
      </c>
      <c r="D1260">
        <v>1000</v>
      </c>
      <c r="E1260" t="s">
        <v>201</v>
      </c>
      <c r="F1260">
        <v>13919.275</v>
      </c>
      <c r="G1260" t="s">
        <v>184</v>
      </c>
      <c r="I1260" t="s">
        <v>56</v>
      </c>
      <c r="J1260" t="s">
        <v>220</v>
      </c>
      <c r="K1260" t="s">
        <v>221</v>
      </c>
      <c r="L1260" t="s">
        <v>222</v>
      </c>
      <c r="M1260" t="s">
        <v>217</v>
      </c>
    </row>
    <row r="1261" spans="1:13" x14ac:dyDescent="0.2">
      <c r="A1261" s="2" t="s">
        <v>397</v>
      </c>
      <c r="B1261" t="s">
        <v>398</v>
      </c>
      <c r="C1261">
        <v>1083005002</v>
      </c>
      <c r="D1261">
        <v>1000</v>
      </c>
      <c r="E1261" t="s">
        <v>202</v>
      </c>
      <c r="F1261">
        <v>14510.844187500001</v>
      </c>
      <c r="G1261" t="s">
        <v>184</v>
      </c>
      <c r="I1261" t="s">
        <v>56</v>
      </c>
      <c r="J1261" t="s">
        <v>220</v>
      </c>
      <c r="K1261" t="s">
        <v>221</v>
      </c>
      <c r="L1261" t="s">
        <v>222</v>
      </c>
      <c r="M1261" t="s">
        <v>217</v>
      </c>
    </row>
    <row r="1262" spans="1:13" x14ac:dyDescent="0.2">
      <c r="A1262" s="2" t="s">
        <v>399</v>
      </c>
      <c r="B1262" t="s">
        <v>400</v>
      </c>
      <c r="C1262">
        <v>1083014001</v>
      </c>
      <c r="D1262">
        <v>500</v>
      </c>
      <c r="E1262" t="s">
        <v>107</v>
      </c>
      <c r="F1262">
        <v>71.174999999999997</v>
      </c>
      <c r="G1262" t="s">
        <v>184</v>
      </c>
      <c r="I1262" t="s">
        <v>56</v>
      </c>
      <c r="J1262" t="s">
        <v>220</v>
      </c>
      <c r="K1262" t="s">
        <v>221</v>
      </c>
      <c r="L1262" t="s">
        <v>222</v>
      </c>
      <c r="M1262" t="s">
        <v>217</v>
      </c>
    </row>
    <row r="1263" spans="1:13" x14ac:dyDescent="0.2">
      <c r="A1263" s="2" t="s">
        <v>399</v>
      </c>
      <c r="B1263" t="s">
        <v>400</v>
      </c>
      <c r="C1263">
        <v>1083014001</v>
      </c>
      <c r="D1263">
        <v>500</v>
      </c>
      <c r="E1263" t="s">
        <v>182</v>
      </c>
      <c r="F1263">
        <v>74.199937500000004</v>
      </c>
      <c r="G1263" t="s">
        <v>184</v>
      </c>
      <c r="I1263" t="s">
        <v>56</v>
      </c>
      <c r="J1263" t="s">
        <v>220</v>
      </c>
      <c r="K1263" t="s">
        <v>221</v>
      </c>
      <c r="L1263" t="s">
        <v>222</v>
      </c>
      <c r="M1263" t="s">
        <v>217</v>
      </c>
    </row>
    <row r="1264" spans="1:13" x14ac:dyDescent="0.2">
      <c r="A1264" s="2" t="s">
        <v>399</v>
      </c>
      <c r="B1264" t="s">
        <v>400</v>
      </c>
      <c r="C1264">
        <v>1083014001</v>
      </c>
      <c r="D1264">
        <v>500</v>
      </c>
      <c r="E1264" t="s">
        <v>183</v>
      </c>
      <c r="F1264">
        <v>634.37</v>
      </c>
      <c r="G1264" t="s">
        <v>184</v>
      </c>
      <c r="I1264" t="s">
        <v>56</v>
      </c>
      <c r="J1264" t="s">
        <v>220</v>
      </c>
      <c r="K1264" t="s">
        <v>221</v>
      </c>
      <c r="L1264" t="s">
        <v>222</v>
      </c>
      <c r="M1264" t="s">
        <v>217</v>
      </c>
    </row>
    <row r="1265" spans="1:13" x14ac:dyDescent="0.2">
      <c r="A1265" s="2" t="s">
        <v>399</v>
      </c>
      <c r="B1265" t="s">
        <v>400</v>
      </c>
      <c r="C1265">
        <v>1083014001</v>
      </c>
      <c r="D1265">
        <v>500</v>
      </c>
      <c r="E1265" t="s">
        <v>185</v>
      </c>
      <c r="F1265">
        <v>661.33072500000003</v>
      </c>
      <c r="G1265" t="s">
        <v>184</v>
      </c>
      <c r="I1265" t="s">
        <v>56</v>
      </c>
      <c r="J1265" t="s">
        <v>220</v>
      </c>
      <c r="K1265" t="s">
        <v>221</v>
      </c>
      <c r="L1265" t="s">
        <v>222</v>
      </c>
      <c r="M1265" t="s">
        <v>217</v>
      </c>
    </row>
    <row r="1266" spans="1:13" x14ac:dyDescent="0.2">
      <c r="A1266" s="2" t="s">
        <v>399</v>
      </c>
      <c r="B1266" t="s">
        <v>400</v>
      </c>
      <c r="C1266">
        <v>1083014001</v>
      </c>
      <c r="D1266">
        <v>500</v>
      </c>
      <c r="E1266" t="s">
        <v>186</v>
      </c>
      <c r="F1266">
        <v>539.47</v>
      </c>
      <c r="G1266" t="s">
        <v>184</v>
      </c>
      <c r="I1266" t="s">
        <v>56</v>
      </c>
      <c r="J1266" t="s">
        <v>220</v>
      </c>
      <c r="K1266" t="s">
        <v>221</v>
      </c>
      <c r="L1266" t="s">
        <v>222</v>
      </c>
      <c r="M1266" t="s">
        <v>217</v>
      </c>
    </row>
    <row r="1267" spans="1:13" x14ac:dyDescent="0.2">
      <c r="A1267" s="2" t="s">
        <v>399</v>
      </c>
      <c r="B1267" t="s">
        <v>400</v>
      </c>
      <c r="C1267">
        <v>1083014001</v>
      </c>
      <c r="D1267">
        <v>500</v>
      </c>
      <c r="E1267" t="s">
        <v>187</v>
      </c>
      <c r="F1267">
        <v>562.39747499999999</v>
      </c>
      <c r="G1267" t="s">
        <v>184</v>
      </c>
      <c r="I1267" t="s">
        <v>56</v>
      </c>
      <c r="J1267" t="s">
        <v>220</v>
      </c>
      <c r="K1267" t="s">
        <v>221</v>
      </c>
      <c r="L1267" t="s">
        <v>222</v>
      </c>
      <c r="M1267" t="s">
        <v>217</v>
      </c>
    </row>
    <row r="1268" spans="1:13" x14ac:dyDescent="0.2">
      <c r="A1268" s="2" t="s">
        <v>399</v>
      </c>
      <c r="B1268" t="s">
        <v>400</v>
      </c>
      <c r="C1268">
        <v>1083014001</v>
      </c>
      <c r="D1268">
        <v>500</v>
      </c>
      <c r="E1268" t="s">
        <v>188</v>
      </c>
      <c r="F1268">
        <v>232.87</v>
      </c>
      <c r="G1268" t="s">
        <v>184</v>
      </c>
      <c r="I1268" t="s">
        <v>56</v>
      </c>
      <c r="J1268" t="s">
        <v>220</v>
      </c>
      <c r="K1268" t="s">
        <v>221</v>
      </c>
      <c r="L1268" t="s">
        <v>222</v>
      </c>
      <c r="M1268" t="s">
        <v>217</v>
      </c>
    </row>
    <row r="1269" spans="1:13" x14ac:dyDescent="0.2">
      <c r="A1269" s="2" t="s">
        <v>399</v>
      </c>
      <c r="B1269" t="s">
        <v>400</v>
      </c>
      <c r="C1269">
        <v>1083014001</v>
      </c>
      <c r="D1269">
        <v>500</v>
      </c>
      <c r="E1269" t="s">
        <v>189</v>
      </c>
      <c r="F1269">
        <v>242.766975</v>
      </c>
      <c r="G1269" t="s">
        <v>184</v>
      </c>
      <c r="I1269" t="s">
        <v>56</v>
      </c>
      <c r="J1269" t="s">
        <v>220</v>
      </c>
      <c r="K1269" t="s">
        <v>221</v>
      </c>
      <c r="L1269" t="s">
        <v>222</v>
      </c>
      <c r="M1269" t="s">
        <v>217</v>
      </c>
    </row>
    <row r="1270" spans="1:13" x14ac:dyDescent="0.2">
      <c r="A1270" s="2" t="s">
        <v>399</v>
      </c>
      <c r="B1270" t="s">
        <v>400</v>
      </c>
      <c r="C1270">
        <v>1083014001</v>
      </c>
      <c r="D1270">
        <v>500</v>
      </c>
      <c r="E1270" t="s">
        <v>190</v>
      </c>
      <c r="F1270">
        <v>214.62</v>
      </c>
      <c r="G1270" t="s">
        <v>184</v>
      </c>
      <c r="I1270" t="s">
        <v>56</v>
      </c>
      <c r="J1270" t="s">
        <v>220</v>
      </c>
      <c r="K1270" t="s">
        <v>221</v>
      </c>
      <c r="L1270" t="s">
        <v>222</v>
      </c>
      <c r="M1270" t="s">
        <v>217</v>
      </c>
    </row>
    <row r="1271" spans="1:13" x14ac:dyDescent="0.2">
      <c r="A1271" s="2" t="s">
        <v>399</v>
      </c>
      <c r="B1271" t="s">
        <v>400</v>
      </c>
      <c r="C1271">
        <v>1083014001</v>
      </c>
      <c r="D1271">
        <v>500</v>
      </c>
      <c r="E1271" t="s">
        <v>191</v>
      </c>
      <c r="F1271">
        <v>223.74135000000001</v>
      </c>
      <c r="G1271" t="s">
        <v>184</v>
      </c>
      <c r="I1271" t="s">
        <v>56</v>
      </c>
      <c r="J1271" t="s">
        <v>220</v>
      </c>
      <c r="K1271" t="s">
        <v>221</v>
      </c>
      <c r="L1271" t="s">
        <v>222</v>
      </c>
      <c r="M1271" t="s">
        <v>217</v>
      </c>
    </row>
    <row r="1272" spans="1:13" x14ac:dyDescent="0.2">
      <c r="A1272" s="2" t="s">
        <v>399</v>
      </c>
      <c r="B1272" t="s">
        <v>400</v>
      </c>
      <c r="C1272">
        <v>1083014001</v>
      </c>
      <c r="D1272">
        <v>500</v>
      </c>
      <c r="E1272" t="s">
        <v>192</v>
      </c>
      <c r="F1272">
        <v>213.52500000000001</v>
      </c>
      <c r="G1272" t="s">
        <v>184</v>
      </c>
      <c r="I1272" t="s">
        <v>56</v>
      </c>
      <c r="J1272" t="s">
        <v>220</v>
      </c>
      <c r="K1272" t="s">
        <v>221</v>
      </c>
      <c r="L1272" t="s">
        <v>222</v>
      </c>
      <c r="M1272" t="s">
        <v>217</v>
      </c>
    </row>
    <row r="1273" spans="1:13" x14ac:dyDescent="0.2">
      <c r="A1273" s="2" t="s">
        <v>399</v>
      </c>
      <c r="B1273" t="s">
        <v>400</v>
      </c>
      <c r="C1273">
        <v>1083014001</v>
      </c>
      <c r="D1273">
        <v>500</v>
      </c>
      <c r="E1273" t="s">
        <v>193</v>
      </c>
      <c r="F1273">
        <v>222.59981250000001</v>
      </c>
      <c r="G1273" t="s">
        <v>184</v>
      </c>
      <c r="I1273" t="s">
        <v>56</v>
      </c>
      <c r="J1273" t="s">
        <v>220</v>
      </c>
      <c r="K1273" t="s">
        <v>221</v>
      </c>
      <c r="L1273" t="s">
        <v>222</v>
      </c>
      <c r="M1273" t="s">
        <v>217</v>
      </c>
    </row>
    <row r="1274" spans="1:13" x14ac:dyDescent="0.2">
      <c r="A1274" s="2" t="s">
        <v>399</v>
      </c>
      <c r="B1274" t="s">
        <v>400</v>
      </c>
      <c r="C1274">
        <v>1083014001</v>
      </c>
      <c r="D1274">
        <v>500</v>
      </c>
      <c r="E1274" t="s">
        <v>108</v>
      </c>
      <c r="F1274">
        <v>19.612223001402501</v>
      </c>
      <c r="G1274" t="s">
        <v>184</v>
      </c>
      <c r="I1274" t="s">
        <v>56</v>
      </c>
      <c r="J1274" t="s">
        <v>220</v>
      </c>
      <c r="K1274" t="s">
        <v>221</v>
      </c>
      <c r="L1274" t="s">
        <v>222</v>
      </c>
      <c r="M1274" t="s">
        <v>217</v>
      </c>
    </row>
    <row r="1275" spans="1:13" x14ac:dyDescent="0.2">
      <c r="A1275" s="2" t="s">
        <v>399</v>
      </c>
      <c r="B1275" t="s">
        <v>400</v>
      </c>
      <c r="C1275">
        <v>1083014001</v>
      </c>
      <c r="D1275">
        <v>500</v>
      </c>
      <c r="E1275" t="s">
        <v>194</v>
      </c>
      <c r="F1275">
        <v>7.3</v>
      </c>
      <c r="G1275" t="s">
        <v>184</v>
      </c>
      <c r="I1275" t="s">
        <v>56</v>
      </c>
      <c r="J1275" t="s">
        <v>220</v>
      </c>
      <c r="K1275" t="s">
        <v>221</v>
      </c>
      <c r="L1275" t="s">
        <v>222</v>
      </c>
      <c r="M1275" t="s">
        <v>217</v>
      </c>
    </row>
    <row r="1276" spans="1:13" x14ac:dyDescent="0.2">
      <c r="A1276" s="2" t="s">
        <v>399</v>
      </c>
      <c r="B1276" t="s">
        <v>400</v>
      </c>
      <c r="C1276">
        <v>1083014001</v>
      </c>
      <c r="D1276">
        <v>500</v>
      </c>
      <c r="E1276" t="s">
        <v>195</v>
      </c>
      <c r="F1276">
        <v>7.6102499999999997</v>
      </c>
      <c r="G1276" t="s">
        <v>184</v>
      </c>
      <c r="I1276" t="s">
        <v>56</v>
      </c>
      <c r="J1276" t="s">
        <v>220</v>
      </c>
      <c r="K1276" t="s">
        <v>221</v>
      </c>
      <c r="L1276" t="s">
        <v>222</v>
      </c>
      <c r="M1276" t="s">
        <v>217</v>
      </c>
    </row>
    <row r="1277" spans="1:13" x14ac:dyDescent="0.2">
      <c r="A1277" s="2" t="s">
        <v>399</v>
      </c>
      <c r="B1277" t="s">
        <v>400</v>
      </c>
      <c r="C1277">
        <v>1083014001</v>
      </c>
      <c r="D1277">
        <v>500</v>
      </c>
      <c r="E1277" t="s">
        <v>196</v>
      </c>
      <c r="F1277">
        <v>77.015000000000001</v>
      </c>
      <c r="G1277" t="s">
        <v>184</v>
      </c>
      <c r="I1277" t="s">
        <v>56</v>
      </c>
      <c r="J1277" t="s">
        <v>220</v>
      </c>
      <c r="K1277" t="s">
        <v>221</v>
      </c>
      <c r="L1277" t="s">
        <v>222</v>
      </c>
      <c r="M1277" t="s">
        <v>217</v>
      </c>
    </row>
    <row r="1278" spans="1:13" x14ac:dyDescent="0.2">
      <c r="A1278" s="2" t="s">
        <v>399</v>
      </c>
      <c r="B1278" t="s">
        <v>400</v>
      </c>
      <c r="C1278">
        <v>1083014001</v>
      </c>
      <c r="D1278">
        <v>500</v>
      </c>
      <c r="E1278" t="s">
        <v>197</v>
      </c>
      <c r="F1278">
        <v>80.288137500000005</v>
      </c>
      <c r="G1278" t="s">
        <v>184</v>
      </c>
      <c r="I1278" t="s">
        <v>56</v>
      </c>
      <c r="J1278" t="s">
        <v>220</v>
      </c>
      <c r="K1278" t="s">
        <v>221</v>
      </c>
      <c r="L1278" t="s">
        <v>222</v>
      </c>
      <c r="M1278" t="s">
        <v>217</v>
      </c>
    </row>
    <row r="1279" spans="1:13" x14ac:dyDescent="0.2">
      <c r="A1279" s="2" t="s">
        <v>399</v>
      </c>
      <c r="B1279" t="s">
        <v>400</v>
      </c>
      <c r="C1279">
        <v>1083014001</v>
      </c>
      <c r="D1279">
        <v>500</v>
      </c>
      <c r="E1279" t="s">
        <v>198</v>
      </c>
      <c r="F1279">
        <v>20.445742478962099</v>
      </c>
      <c r="G1279" t="s">
        <v>184</v>
      </c>
      <c r="I1279" t="s">
        <v>56</v>
      </c>
      <c r="J1279" t="s">
        <v>220</v>
      </c>
      <c r="K1279" t="s">
        <v>221</v>
      </c>
      <c r="L1279" t="s">
        <v>222</v>
      </c>
      <c r="M1279" t="s">
        <v>217</v>
      </c>
    </row>
    <row r="1280" spans="1:13" x14ac:dyDescent="0.2">
      <c r="A1280" s="2" t="s">
        <v>399</v>
      </c>
      <c r="B1280" t="s">
        <v>400</v>
      </c>
      <c r="C1280">
        <v>1083014001</v>
      </c>
      <c r="D1280">
        <v>500</v>
      </c>
      <c r="E1280" t="s">
        <v>109</v>
      </c>
      <c r="F1280">
        <v>213.52500000000001</v>
      </c>
      <c r="G1280" t="s">
        <v>184</v>
      </c>
      <c r="I1280" t="s">
        <v>56</v>
      </c>
      <c r="J1280" t="s">
        <v>220</v>
      </c>
      <c r="K1280" t="s">
        <v>221</v>
      </c>
      <c r="L1280" t="s">
        <v>222</v>
      </c>
      <c r="M1280" t="s">
        <v>217</v>
      </c>
    </row>
    <row r="1281" spans="1:13" x14ac:dyDescent="0.2">
      <c r="A1281" s="2" t="s">
        <v>399</v>
      </c>
      <c r="B1281" t="s">
        <v>400</v>
      </c>
      <c r="C1281">
        <v>1083014001</v>
      </c>
      <c r="D1281">
        <v>500</v>
      </c>
      <c r="E1281" t="s">
        <v>199</v>
      </c>
      <c r="F1281">
        <v>222.59981250000001</v>
      </c>
      <c r="G1281" t="s">
        <v>184</v>
      </c>
      <c r="I1281" t="s">
        <v>56</v>
      </c>
      <c r="J1281" t="s">
        <v>220</v>
      </c>
      <c r="K1281" t="s">
        <v>221</v>
      </c>
      <c r="L1281" t="s">
        <v>222</v>
      </c>
      <c r="M1281" t="s">
        <v>217</v>
      </c>
    </row>
    <row r="1282" spans="1:13" x14ac:dyDescent="0.2">
      <c r="A1282" s="2" t="s">
        <v>399</v>
      </c>
      <c r="B1282" t="s">
        <v>400</v>
      </c>
      <c r="C1282">
        <v>1083014001</v>
      </c>
      <c r="D1282">
        <v>500</v>
      </c>
      <c r="E1282" t="s">
        <v>8</v>
      </c>
      <c r="F1282">
        <v>35.04</v>
      </c>
      <c r="G1282" t="s">
        <v>184</v>
      </c>
      <c r="I1282" t="s">
        <v>56</v>
      </c>
      <c r="J1282" t="s">
        <v>220</v>
      </c>
      <c r="K1282" t="s">
        <v>221</v>
      </c>
      <c r="L1282" t="s">
        <v>222</v>
      </c>
      <c r="M1282" t="s">
        <v>217</v>
      </c>
    </row>
    <row r="1283" spans="1:13" x14ac:dyDescent="0.2">
      <c r="A1283" s="2" t="s">
        <v>399</v>
      </c>
      <c r="B1283" t="s">
        <v>400</v>
      </c>
      <c r="C1283">
        <v>1083014001</v>
      </c>
      <c r="D1283">
        <v>500</v>
      </c>
      <c r="E1283" t="s">
        <v>200</v>
      </c>
      <c r="F1283">
        <v>36.529200000000003</v>
      </c>
      <c r="G1283" t="s">
        <v>184</v>
      </c>
      <c r="I1283" t="s">
        <v>56</v>
      </c>
      <c r="J1283" t="s">
        <v>220</v>
      </c>
      <c r="K1283" t="s">
        <v>221</v>
      </c>
      <c r="L1283" t="s">
        <v>222</v>
      </c>
      <c r="M1283" t="s">
        <v>217</v>
      </c>
    </row>
    <row r="1284" spans="1:13" x14ac:dyDescent="0.2">
      <c r="A1284" s="2" t="s">
        <v>399</v>
      </c>
      <c r="B1284" t="s">
        <v>400</v>
      </c>
      <c r="C1284">
        <v>1083014001</v>
      </c>
      <c r="D1284">
        <v>500</v>
      </c>
      <c r="E1284" t="s">
        <v>201</v>
      </c>
      <c r="F1284">
        <v>5927.6</v>
      </c>
      <c r="G1284" t="s">
        <v>184</v>
      </c>
      <c r="I1284" t="s">
        <v>56</v>
      </c>
      <c r="J1284" t="s">
        <v>220</v>
      </c>
      <c r="K1284" t="s">
        <v>221</v>
      </c>
      <c r="L1284" t="s">
        <v>222</v>
      </c>
      <c r="M1284" t="s">
        <v>217</v>
      </c>
    </row>
    <row r="1285" spans="1:13" x14ac:dyDescent="0.2">
      <c r="A1285" s="2" t="s">
        <v>399</v>
      </c>
      <c r="B1285" t="s">
        <v>400</v>
      </c>
      <c r="C1285">
        <v>1083014001</v>
      </c>
      <c r="D1285">
        <v>500</v>
      </c>
      <c r="E1285" t="s">
        <v>202</v>
      </c>
      <c r="F1285">
        <v>6179.5230000000001</v>
      </c>
      <c r="G1285" t="s">
        <v>184</v>
      </c>
      <c r="I1285" t="s">
        <v>56</v>
      </c>
      <c r="J1285" t="s">
        <v>220</v>
      </c>
      <c r="K1285" t="s">
        <v>221</v>
      </c>
      <c r="L1285" t="s">
        <v>222</v>
      </c>
      <c r="M1285" t="s">
        <v>217</v>
      </c>
    </row>
    <row r="1286" spans="1:13" x14ac:dyDescent="0.2">
      <c r="A1286" s="2" t="s">
        <v>401</v>
      </c>
      <c r="B1286" t="s">
        <v>402</v>
      </c>
      <c r="C1286">
        <v>1083015001</v>
      </c>
      <c r="D1286">
        <v>4000</v>
      </c>
      <c r="E1286" t="s">
        <v>107</v>
      </c>
      <c r="F1286">
        <v>212.065</v>
      </c>
      <c r="G1286" t="s">
        <v>177</v>
      </c>
      <c r="I1286" t="s">
        <v>61</v>
      </c>
      <c r="J1286" t="s">
        <v>230</v>
      </c>
      <c r="K1286" t="s">
        <v>221</v>
      </c>
      <c r="L1286" t="s">
        <v>222</v>
      </c>
      <c r="M1286" t="s">
        <v>217</v>
      </c>
    </row>
    <row r="1287" spans="1:13" x14ac:dyDescent="0.2">
      <c r="A1287" s="2" t="s">
        <v>401</v>
      </c>
      <c r="B1287" t="s">
        <v>402</v>
      </c>
      <c r="C1287">
        <v>1083015001</v>
      </c>
      <c r="D1287">
        <v>4000</v>
      </c>
      <c r="E1287" t="s">
        <v>182</v>
      </c>
      <c r="F1287">
        <v>221.07776250000001</v>
      </c>
      <c r="G1287" t="s">
        <v>177</v>
      </c>
      <c r="I1287" t="s">
        <v>61</v>
      </c>
      <c r="J1287" t="s">
        <v>230</v>
      </c>
      <c r="K1287" t="s">
        <v>221</v>
      </c>
      <c r="L1287" t="s">
        <v>222</v>
      </c>
      <c r="M1287" t="s">
        <v>217</v>
      </c>
    </row>
    <row r="1288" spans="1:13" x14ac:dyDescent="0.2">
      <c r="A1288" s="2" t="s">
        <v>401</v>
      </c>
      <c r="B1288" t="s">
        <v>402</v>
      </c>
      <c r="C1288">
        <v>1083015001</v>
      </c>
      <c r="D1288">
        <v>4000</v>
      </c>
      <c r="E1288" t="s">
        <v>183</v>
      </c>
      <c r="F1288">
        <v>753.72500000000002</v>
      </c>
      <c r="G1288" t="s">
        <v>184</v>
      </c>
      <c r="I1288" t="s">
        <v>61</v>
      </c>
      <c r="J1288" t="s">
        <v>230</v>
      </c>
      <c r="K1288" t="s">
        <v>221</v>
      </c>
      <c r="L1288" t="s">
        <v>222</v>
      </c>
      <c r="M1288" t="s">
        <v>217</v>
      </c>
    </row>
    <row r="1289" spans="1:13" x14ac:dyDescent="0.2">
      <c r="A1289" s="2" t="s">
        <v>401</v>
      </c>
      <c r="B1289" t="s">
        <v>402</v>
      </c>
      <c r="C1289">
        <v>1083015001</v>
      </c>
      <c r="D1289">
        <v>4000</v>
      </c>
      <c r="E1289" t="s">
        <v>185</v>
      </c>
      <c r="F1289">
        <v>785.75831249999999</v>
      </c>
      <c r="G1289" t="s">
        <v>184</v>
      </c>
      <c r="I1289" t="s">
        <v>61</v>
      </c>
      <c r="J1289" t="s">
        <v>230</v>
      </c>
      <c r="K1289" t="s">
        <v>221</v>
      </c>
      <c r="L1289" t="s">
        <v>222</v>
      </c>
      <c r="M1289" t="s">
        <v>217</v>
      </c>
    </row>
    <row r="1290" spans="1:13" x14ac:dyDescent="0.2">
      <c r="A1290" s="2" t="s">
        <v>401</v>
      </c>
      <c r="B1290" t="s">
        <v>402</v>
      </c>
      <c r="C1290">
        <v>1083015001</v>
      </c>
      <c r="D1290">
        <v>4000</v>
      </c>
      <c r="E1290" t="s">
        <v>186</v>
      </c>
      <c r="F1290">
        <v>64.239999999999995</v>
      </c>
      <c r="G1290" t="s">
        <v>177</v>
      </c>
      <c r="I1290" t="s">
        <v>61</v>
      </c>
      <c r="J1290" t="s">
        <v>230</v>
      </c>
      <c r="K1290" t="s">
        <v>221</v>
      </c>
      <c r="L1290" t="s">
        <v>222</v>
      </c>
      <c r="M1290" t="s">
        <v>217</v>
      </c>
    </row>
    <row r="1291" spans="1:13" x14ac:dyDescent="0.2">
      <c r="A1291" s="2" t="s">
        <v>401</v>
      </c>
      <c r="B1291" t="s">
        <v>402</v>
      </c>
      <c r="C1291">
        <v>1083015001</v>
      </c>
      <c r="D1291">
        <v>4000</v>
      </c>
      <c r="E1291" t="s">
        <v>187</v>
      </c>
      <c r="F1291">
        <v>66.970200000000006</v>
      </c>
      <c r="G1291" t="s">
        <v>177</v>
      </c>
      <c r="I1291" t="s">
        <v>61</v>
      </c>
      <c r="J1291" t="s">
        <v>230</v>
      </c>
      <c r="K1291" t="s">
        <v>221</v>
      </c>
      <c r="L1291" t="s">
        <v>222</v>
      </c>
      <c r="M1291" t="s">
        <v>217</v>
      </c>
    </row>
    <row r="1292" spans="1:13" x14ac:dyDescent="0.2">
      <c r="A1292" s="2" t="s">
        <v>401</v>
      </c>
      <c r="B1292" t="s">
        <v>402</v>
      </c>
      <c r="C1292">
        <v>1083015001</v>
      </c>
      <c r="D1292">
        <v>4000</v>
      </c>
      <c r="E1292" t="s">
        <v>188</v>
      </c>
      <c r="F1292">
        <v>2856.49</v>
      </c>
      <c r="G1292" t="s">
        <v>184</v>
      </c>
      <c r="I1292" t="s">
        <v>61</v>
      </c>
      <c r="J1292" t="s">
        <v>230</v>
      </c>
      <c r="K1292" t="s">
        <v>221</v>
      </c>
      <c r="L1292" t="s">
        <v>222</v>
      </c>
      <c r="M1292" t="s">
        <v>217</v>
      </c>
    </row>
    <row r="1293" spans="1:13" x14ac:dyDescent="0.2">
      <c r="A1293" s="2" t="s">
        <v>401</v>
      </c>
      <c r="B1293" t="s">
        <v>402</v>
      </c>
      <c r="C1293">
        <v>1083015001</v>
      </c>
      <c r="D1293">
        <v>4000</v>
      </c>
      <c r="E1293" t="s">
        <v>189</v>
      </c>
      <c r="F1293">
        <v>2977.8908249999999</v>
      </c>
      <c r="G1293" t="s">
        <v>184</v>
      </c>
      <c r="I1293" t="s">
        <v>61</v>
      </c>
      <c r="J1293" t="s">
        <v>230</v>
      </c>
      <c r="K1293" t="s">
        <v>221</v>
      </c>
      <c r="L1293" t="s">
        <v>222</v>
      </c>
      <c r="M1293" t="s">
        <v>217</v>
      </c>
    </row>
    <row r="1294" spans="1:13" x14ac:dyDescent="0.2">
      <c r="A1294" s="2" t="s">
        <v>401</v>
      </c>
      <c r="B1294" t="s">
        <v>402</v>
      </c>
      <c r="C1294">
        <v>1083015001</v>
      </c>
      <c r="D1294">
        <v>4000</v>
      </c>
      <c r="E1294" t="s">
        <v>190</v>
      </c>
      <c r="F1294">
        <v>86.14</v>
      </c>
      <c r="G1294" t="s">
        <v>184</v>
      </c>
      <c r="I1294" t="s">
        <v>61</v>
      </c>
      <c r="J1294" t="s">
        <v>230</v>
      </c>
      <c r="K1294" t="s">
        <v>221</v>
      </c>
      <c r="L1294" t="s">
        <v>222</v>
      </c>
      <c r="M1294" t="s">
        <v>217</v>
      </c>
    </row>
    <row r="1295" spans="1:13" x14ac:dyDescent="0.2">
      <c r="A1295" s="2" t="s">
        <v>401</v>
      </c>
      <c r="B1295" t="s">
        <v>402</v>
      </c>
      <c r="C1295">
        <v>1083015001</v>
      </c>
      <c r="D1295">
        <v>4000</v>
      </c>
      <c r="E1295" t="s">
        <v>191</v>
      </c>
      <c r="F1295">
        <v>89.80095</v>
      </c>
      <c r="G1295" t="s">
        <v>184</v>
      </c>
      <c r="I1295" t="s">
        <v>61</v>
      </c>
      <c r="J1295" t="s">
        <v>230</v>
      </c>
      <c r="K1295" t="s">
        <v>221</v>
      </c>
      <c r="L1295" t="s">
        <v>222</v>
      </c>
      <c r="M1295" t="s">
        <v>217</v>
      </c>
    </row>
    <row r="1296" spans="1:13" x14ac:dyDescent="0.2">
      <c r="A1296" s="2" t="s">
        <v>401</v>
      </c>
      <c r="B1296" t="s">
        <v>402</v>
      </c>
      <c r="C1296">
        <v>1083015001</v>
      </c>
      <c r="D1296">
        <v>4000</v>
      </c>
      <c r="E1296" t="s">
        <v>192</v>
      </c>
      <c r="F1296">
        <v>90.52</v>
      </c>
      <c r="G1296" t="s">
        <v>184</v>
      </c>
      <c r="I1296" t="s">
        <v>61</v>
      </c>
      <c r="J1296" t="s">
        <v>230</v>
      </c>
      <c r="K1296" t="s">
        <v>221</v>
      </c>
      <c r="L1296" t="s">
        <v>222</v>
      </c>
      <c r="M1296" t="s">
        <v>217</v>
      </c>
    </row>
    <row r="1297" spans="1:13" x14ac:dyDescent="0.2">
      <c r="A1297" s="2" t="s">
        <v>401</v>
      </c>
      <c r="B1297" t="s">
        <v>402</v>
      </c>
      <c r="C1297">
        <v>1083015001</v>
      </c>
      <c r="D1297">
        <v>4000</v>
      </c>
      <c r="E1297" t="s">
        <v>193</v>
      </c>
      <c r="F1297">
        <v>94.367099999999994</v>
      </c>
      <c r="G1297" t="s">
        <v>184</v>
      </c>
      <c r="I1297" t="s">
        <v>61</v>
      </c>
      <c r="J1297" t="s">
        <v>230</v>
      </c>
      <c r="K1297" t="s">
        <v>221</v>
      </c>
      <c r="L1297" t="s">
        <v>222</v>
      </c>
      <c r="M1297" t="s">
        <v>217</v>
      </c>
    </row>
    <row r="1298" spans="1:13" x14ac:dyDescent="0.2">
      <c r="A1298" s="2" t="s">
        <v>401</v>
      </c>
      <c r="B1298" t="s">
        <v>402</v>
      </c>
      <c r="C1298">
        <v>1083015001</v>
      </c>
      <c r="D1298">
        <v>4000</v>
      </c>
      <c r="E1298" t="s">
        <v>108</v>
      </c>
      <c r="F1298">
        <v>2810.0413183730702</v>
      </c>
      <c r="G1298" t="s">
        <v>184</v>
      </c>
      <c r="I1298" t="s">
        <v>61</v>
      </c>
      <c r="J1298" t="s">
        <v>230</v>
      </c>
      <c r="K1298" t="s">
        <v>221</v>
      </c>
      <c r="L1298" t="s">
        <v>222</v>
      </c>
      <c r="M1298" t="s">
        <v>217</v>
      </c>
    </row>
    <row r="1299" spans="1:13" x14ac:dyDescent="0.2">
      <c r="A1299" s="2" t="s">
        <v>401</v>
      </c>
      <c r="B1299" t="s">
        <v>402</v>
      </c>
      <c r="C1299">
        <v>1083015001</v>
      </c>
      <c r="D1299">
        <v>4000</v>
      </c>
      <c r="E1299" t="s">
        <v>194</v>
      </c>
      <c r="F1299">
        <v>10.95</v>
      </c>
      <c r="G1299" t="s">
        <v>184</v>
      </c>
      <c r="I1299" t="s">
        <v>61</v>
      </c>
      <c r="J1299" t="s">
        <v>230</v>
      </c>
      <c r="K1299" t="s">
        <v>221</v>
      </c>
      <c r="L1299" t="s">
        <v>222</v>
      </c>
      <c r="M1299" t="s">
        <v>217</v>
      </c>
    </row>
    <row r="1300" spans="1:13" x14ac:dyDescent="0.2">
      <c r="A1300" s="2" t="s">
        <v>401</v>
      </c>
      <c r="B1300" t="s">
        <v>402</v>
      </c>
      <c r="C1300">
        <v>1083015001</v>
      </c>
      <c r="D1300">
        <v>4000</v>
      </c>
      <c r="E1300" t="s">
        <v>195</v>
      </c>
      <c r="F1300">
        <v>11.415374999999999</v>
      </c>
      <c r="G1300" t="s">
        <v>184</v>
      </c>
      <c r="I1300" t="s">
        <v>61</v>
      </c>
      <c r="J1300" t="s">
        <v>230</v>
      </c>
      <c r="K1300" t="s">
        <v>221</v>
      </c>
      <c r="L1300" t="s">
        <v>222</v>
      </c>
      <c r="M1300" t="s">
        <v>217</v>
      </c>
    </row>
    <row r="1301" spans="1:13" x14ac:dyDescent="0.2">
      <c r="A1301" s="2" t="s">
        <v>401</v>
      </c>
      <c r="B1301" t="s">
        <v>402</v>
      </c>
      <c r="C1301">
        <v>1083015001</v>
      </c>
      <c r="D1301">
        <v>4000</v>
      </c>
      <c r="E1301" t="s">
        <v>196</v>
      </c>
      <c r="F1301">
        <v>12429.71</v>
      </c>
      <c r="G1301" t="s">
        <v>184</v>
      </c>
      <c r="I1301" t="s">
        <v>61</v>
      </c>
      <c r="J1301" t="s">
        <v>230</v>
      </c>
      <c r="K1301" t="s">
        <v>221</v>
      </c>
      <c r="L1301" t="s">
        <v>222</v>
      </c>
      <c r="M1301" t="s">
        <v>217</v>
      </c>
    </row>
    <row r="1302" spans="1:13" x14ac:dyDescent="0.2">
      <c r="A1302" s="2" t="s">
        <v>401</v>
      </c>
      <c r="B1302" t="s">
        <v>402</v>
      </c>
      <c r="C1302">
        <v>1083015001</v>
      </c>
      <c r="D1302">
        <v>4000</v>
      </c>
      <c r="E1302" t="s">
        <v>197</v>
      </c>
      <c r="F1302">
        <v>12957.972675000001</v>
      </c>
      <c r="G1302" t="s">
        <v>184</v>
      </c>
      <c r="I1302" t="s">
        <v>61</v>
      </c>
      <c r="J1302" t="s">
        <v>230</v>
      </c>
      <c r="K1302" t="s">
        <v>221</v>
      </c>
      <c r="L1302" t="s">
        <v>222</v>
      </c>
      <c r="M1302" t="s">
        <v>217</v>
      </c>
    </row>
    <row r="1303" spans="1:13" x14ac:dyDescent="0.2">
      <c r="A1303" s="2" t="s">
        <v>401</v>
      </c>
      <c r="B1303" t="s">
        <v>402</v>
      </c>
      <c r="C1303">
        <v>1083015001</v>
      </c>
      <c r="D1303">
        <v>4000</v>
      </c>
      <c r="E1303" t="s">
        <v>198</v>
      </c>
      <c r="F1303">
        <v>2929.4680744039301</v>
      </c>
      <c r="G1303" t="s">
        <v>184</v>
      </c>
      <c r="I1303" t="s">
        <v>61</v>
      </c>
      <c r="J1303" t="s">
        <v>230</v>
      </c>
      <c r="K1303" t="s">
        <v>221</v>
      </c>
      <c r="L1303" t="s">
        <v>222</v>
      </c>
      <c r="M1303" t="s">
        <v>217</v>
      </c>
    </row>
    <row r="1304" spans="1:13" x14ac:dyDescent="0.2">
      <c r="A1304" s="2" t="s">
        <v>401</v>
      </c>
      <c r="B1304" t="s">
        <v>402</v>
      </c>
      <c r="C1304">
        <v>1083015001</v>
      </c>
      <c r="D1304">
        <v>4000</v>
      </c>
      <c r="E1304" t="s">
        <v>109</v>
      </c>
      <c r="F1304">
        <v>90.52</v>
      </c>
      <c r="G1304" t="s">
        <v>184</v>
      </c>
      <c r="I1304" t="s">
        <v>61</v>
      </c>
      <c r="J1304" t="s">
        <v>230</v>
      </c>
      <c r="K1304" t="s">
        <v>221</v>
      </c>
      <c r="L1304" t="s">
        <v>222</v>
      </c>
      <c r="M1304" t="s">
        <v>217</v>
      </c>
    </row>
    <row r="1305" spans="1:13" x14ac:dyDescent="0.2">
      <c r="A1305" s="2" t="s">
        <v>401</v>
      </c>
      <c r="B1305" t="s">
        <v>402</v>
      </c>
      <c r="C1305">
        <v>1083015001</v>
      </c>
      <c r="D1305">
        <v>4000</v>
      </c>
      <c r="E1305" t="s">
        <v>199</v>
      </c>
      <c r="F1305">
        <v>94.367099999999994</v>
      </c>
      <c r="G1305" t="s">
        <v>184</v>
      </c>
      <c r="I1305" t="s">
        <v>61</v>
      </c>
      <c r="J1305" t="s">
        <v>230</v>
      </c>
      <c r="K1305" t="s">
        <v>221</v>
      </c>
      <c r="L1305" t="s">
        <v>222</v>
      </c>
      <c r="M1305" t="s">
        <v>217</v>
      </c>
    </row>
    <row r="1306" spans="1:13" x14ac:dyDescent="0.2">
      <c r="A1306" s="2" t="s">
        <v>401</v>
      </c>
      <c r="B1306" t="s">
        <v>402</v>
      </c>
      <c r="C1306">
        <v>1083015001</v>
      </c>
      <c r="D1306">
        <v>4000</v>
      </c>
      <c r="E1306" t="s">
        <v>8</v>
      </c>
      <c r="F1306">
        <v>370.47500000000002</v>
      </c>
      <c r="G1306" t="s">
        <v>184</v>
      </c>
      <c r="I1306" t="s">
        <v>61</v>
      </c>
      <c r="J1306" t="s">
        <v>230</v>
      </c>
      <c r="K1306" t="s">
        <v>221</v>
      </c>
      <c r="L1306" t="s">
        <v>222</v>
      </c>
      <c r="M1306" t="s">
        <v>217</v>
      </c>
    </row>
    <row r="1307" spans="1:13" x14ac:dyDescent="0.2">
      <c r="A1307" s="2" t="s">
        <v>401</v>
      </c>
      <c r="B1307" t="s">
        <v>402</v>
      </c>
      <c r="C1307">
        <v>1083015001</v>
      </c>
      <c r="D1307">
        <v>4000</v>
      </c>
      <c r="E1307" t="s">
        <v>200</v>
      </c>
      <c r="F1307">
        <v>386.22018750000001</v>
      </c>
      <c r="G1307" t="s">
        <v>184</v>
      </c>
      <c r="I1307" t="s">
        <v>61</v>
      </c>
      <c r="J1307" t="s">
        <v>230</v>
      </c>
      <c r="K1307" t="s">
        <v>221</v>
      </c>
      <c r="L1307" t="s">
        <v>222</v>
      </c>
      <c r="M1307" t="s">
        <v>217</v>
      </c>
    </row>
    <row r="1308" spans="1:13" x14ac:dyDescent="0.2">
      <c r="A1308" s="2" t="s">
        <v>401</v>
      </c>
      <c r="B1308" t="s">
        <v>402</v>
      </c>
      <c r="C1308">
        <v>1083015001</v>
      </c>
      <c r="D1308">
        <v>4000</v>
      </c>
      <c r="E1308" t="s">
        <v>201</v>
      </c>
      <c r="F1308">
        <v>38797.675000000003</v>
      </c>
      <c r="G1308" t="s">
        <v>184</v>
      </c>
      <c r="I1308" t="s">
        <v>61</v>
      </c>
      <c r="J1308" t="s">
        <v>230</v>
      </c>
      <c r="K1308" t="s">
        <v>221</v>
      </c>
      <c r="L1308" t="s">
        <v>222</v>
      </c>
      <c r="M1308" t="s">
        <v>217</v>
      </c>
    </row>
    <row r="1309" spans="1:13" x14ac:dyDescent="0.2">
      <c r="A1309" s="2" t="s">
        <v>401</v>
      </c>
      <c r="B1309" t="s">
        <v>402</v>
      </c>
      <c r="C1309">
        <v>1083015001</v>
      </c>
      <c r="D1309">
        <v>4000</v>
      </c>
      <c r="E1309" t="s">
        <v>202</v>
      </c>
      <c r="F1309">
        <v>40446.576187500003</v>
      </c>
      <c r="G1309" t="s">
        <v>184</v>
      </c>
      <c r="I1309" t="s">
        <v>61</v>
      </c>
      <c r="J1309" t="s">
        <v>230</v>
      </c>
      <c r="K1309" t="s">
        <v>221</v>
      </c>
      <c r="L1309" t="s">
        <v>222</v>
      </c>
      <c r="M1309" t="s">
        <v>217</v>
      </c>
    </row>
    <row r="1310" spans="1:13" x14ac:dyDescent="0.2">
      <c r="A1310" s="2" t="s">
        <v>403</v>
      </c>
      <c r="B1310" t="s">
        <v>404</v>
      </c>
      <c r="C1310">
        <v>1083122001</v>
      </c>
      <c r="D1310">
        <v>3000</v>
      </c>
      <c r="E1310" t="s">
        <v>107</v>
      </c>
      <c r="F1310">
        <v>153.66499999999999</v>
      </c>
      <c r="G1310" t="s">
        <v>184</v>
      </c>
      <c r="I1310" t="s">
        <v>61</v>
      </c>
      <c r="J1310" t="s">
        <v>230</v>
      </c>
      <c r="K1310" t="s">
        <v>221</v>
      </c>
      <c r="L1310" t="s">
        <v>222</v>
      </c>
      <c r="M1310" t="s">
        <v>217</v>
      </c>
    </row>
    <row r="1311" spans="1:13" x14ac:dyDescent="0.2">
      <c r="A1311" s="2" t="s">
        <v>403</v>
      </c>
      <c r="B1311" t="s">
        <v>404</v>
      </c>
      <c r="C1311">
        <v>1083122001</v>
      </c>
      <c r="D1311">
        <v>3000</v>
      </c>
      <c r="E1311" t="s">
        <v>182</v>
      </c>
      <c r="F1311">
        <v>160.1957625</v>
      </c>
      <c r="G1311" t="s">
        <v>184</v>
      </c>
      <c r="I1311" t="s">
        <v>61</v>
      </c>
      <c r="J1311" t="s">
        <v>230</v>
      </c>
      <c r="K1311" t="s">
        <v>221</v>
      </c>
      <c r="L1311" t="s">
        <v>222</v>
      </c>
      <c r="M1311" t="s">
        <v>217</v>
      </c>
    </row>
    <row r="1312" spans="1:13" x14ac:dyDescent="0.2">
      <c r="A1312" s="2" t="s">
        <v>403</v>
      </c>
      <c r="B1312" t="s">
        <v>404</v>
      </c>
      <c r="C1312">
        <v>1083122001</v>
      </c>
      <c r="D1312">
        <v>3000</v>
      </c>
      <c r="E1312" t="s">
        <v>183</v>
      </c>
      <c r="F1312">
        <v>1278.23</v>
      </c>
      <c r="G1312" t="s">
        <v>184</v>
      </c>
      <c r="I1312" t="s">
        <v>61</v>
      </c>
      <c r="J1312" t="s">
        <v>230</v>
      </c>
      <c r="K1312" t="s">
        <v>221</v>
      </c>
      <c r="L1312" t="s">
        <v>222</v>
      </c>
      <c r="M1312" t="s">
        <v>217</v>
      </c>
    </row>
    <row r="1313" spans="1:13" x14ac:dyDescent="0.2">
      <c r="A1313" s="2" t="s">
        <v>403</v>
      </c>
      <c r="B1313" t="s">
        <v>404</v>
      </c>
      <c r="C1313">
        <v>1083122001</v>
      </c>
      <c r="D1313">
        <v>3000</v>
      </c>
      <c r="E1313" t="s">
        <v>185</v>
      </c>
      <c r="F1313">
        <v>1332.5547750000001</v>
      </c>
      <c r="G1313" t="s">
        <v>184</v>
      </c>
      <c r="I1313" t="s">
        <v>61</v>
      </c>
      <c r="J1313" t="s">
        <v>230</v>
      </c>
      <c r="K1313" t="s">
        <v>221</v>
      </c>
      <c r="L1313" t="s">
        <v>222</v>
      </c>
      <c r="M1313" t="s">
        <v>217</v>
      </c>
    </row>
    <row r="1314" spans="1:13" x14ac:dyDescent="0.2">
      <c r="A1314" s="2" t="s">
        <v>403</v>
      </c>
      <c r="B1314" t="s">
        <v>404</v>
      </c>
      <c r="C1314">
        <v>1083122001</v>
      </c>
      <c r="D1314">
        <v>3000</v>
      </c>
      <c r="E1314" t="s">
        <v>186</v>
      </c>
      <c r="F1314">
        <v>132.86000000000001</v>
      </c>
      <c r="G1314" t="s">
        <v>184</v>
      </c>
      <c r="I1314" t="s">
        <v>61</v>
      </c>
      <c r="J1314" t="s">
        <v>230</v>
      </c>
      <c r="K1314" t="s">
        <v>221</v>
      </c>
      <c r="L1314" t="s">
        <v>222</v>
      </c>
      <c r="M1314" t="s">
        <v>217</v>
      </c>
    </row>
    <row r="1315" spans="1:13" x14ac:dyDescent="0.2">
      <c r="A1315" s="2" t="s">
        <v>403</v>
      </c>
      <c r="B1315" t="s">
        <v>404</v>
      </c>
      <c r="C1315">
        <v>1083122001</v>
      </c>
      <c r="D1315">
        <v>3000</v>
      </c>
      <c r="E1315" t="s">
        <v>187</v>
      </c>
      <c r="F1315">
        <v>138.50655</v>
      </c>
      <c r="G1315" t="s">
        <v>184</v>
      </c>
      <c r="I1315" t="s">
        <v>61</v>
      </c>
      <c r="J1315" t="s">
        <v>230</v>
      </c>
      <c r="K1315" t="s">
        <v>221</v>
      </c>
      <c r="L1315" t="s">
        <v>222</v>
      </c>
      <c r="M1315" t="s">
        <v>217</v>
      </c>
    </row>
    <row r="1316" spans="1:13" x14ac:dyDescent="0.2">
      <c r="A1316" s="2" t="s">
        <v>403</v>
      </c>
      <c r="B1316" t="s">
        <v>404</v>
      </c>
      <c r="C1316">
        <v>1083122001</v>
      </c>
      <c r="D1316">
        <v>3000</v>
      </c>
      <c r="E1316" t="s">
        <v>188</v>
      </c>
      <c r="F1316">
        <v>2744.8</v>
      </c>
      <c r="G1316" t="s">
        <v>184</v>
      </c>
      <c r="I1316" t="s">
        <v>61</v>
      </c>
      <c r="J1316" t="s">
        <v>230</v>
      </c>
      <c r="K1316" t="s">
        <v>221</v>
      </c>
      <c r="L1316" t="s">
        <v>222</v>
      </c>
      <c r="M1316" t="s">
        <v>217</v>
      </c>
    </row>
    <row r="1317" spans="1:13" x14ac:dyDescent="0.2">
      <c r="A1317" s="2" t="s">
        <v>403</v>
      </c>
      <c r="B1317" t="s">
        <v>404</v>
      </c>
      <c r="C1317">
        <v>1083122001</v>
      </c>
      <c r="D1317">
        <v>3000</v>
      </c>
      <c r="E1317" t="s">
        <v>189</v>
      </c>
      <c r="F1317">
        <v>2861.4540000000002</v>
      </c>
      <c r="G1317" t="s">
        <v>184</v>
      </c>
      <c r="I1317" t="s">
        <v>61</v>
      </c>
      <c r="J1317" t="s">
        <v>230</v>
      </c>
      <c r="K1317" t="s">
        <v>221</v>
      </c>
      <c r="L1317" t="s">
        <v>222</v>
      </c>
      <c r="M1317" t="s">
        <v>217</v>
      </c>
    </row>
    <row r="1318" spans="1:13" x14ac:dyDescent="0.2">
      <c r="A1318" s="2" t="s">
        <v>403</v>
      </c>
      <c r="B1318" t="s">
        <v>404</v>
      </c>
      <c r="C1318">
        <v>1083122001</v>
      </c>
      <c r="D1318">
        <v>3000</v>
      </c>
      <c r="E1318" t="s">
        <v>190</v>
      </c>
      <c r="F1318">
        <v>81.394999999999996</v>
      </c>
      <c r="G1318" t="s">
        <v>184</v>
      </c>
      <c r="I1318" t="s">
        <v>61</v>
      </c>
      <c r="J1318" t="s">
        <v>230</v>
      </c>
      <c r="K1318" t="s">
        <v>221</v>
      </c>
      <c r="L1318" t="s">
        <v>222</v>
      </c>
      <c r="M1318" t="s">
        <v>217</v>
      </c>
    </row>
    <row r="1319" spans="1:13" x14ac:dyDescent="0.2">
      <c r="A1319" s="2" t="s">
        <v>403</v>
      </c>
      <c r="B1319" t="s">
        <v>404</v>
      </c>
      <c r="C1319">
        <v>1083122001</v>
      </c>
      <c r="D1319">
        <v>3000</v>
      </c>
      <c r="E1319" t="s">
        <v>191</v>
      </c>
      <c r="F1319">
        <v>84.854287499999998</v>
      </c>
      <c r="G1319" t="s">
        <v>184</v>
      </c>
      <c r="I1319" t="s">
        <v>61</v>
      </c>
      <c r="J1319" t="s">
        <v>230</v>
      </c>
      <c r="K1319" t="s">
        <v>221</v>
      </c>
      <c r="L1319" t="s">
        <v>222</v>
      </c>
      <c r="M1319" t="s">
        <v>217</v>
      </c>
    </row>
    <row r="1320" spans="1:13" x14ac:dyDescent="0.2">
      <c r="A1320" s="2" t="s">
        <v>403</v>
      </c>
      <c r="B1320" t="s">
        <v>404</v>
      </c>
      <c r="C1320">
        <v>1083122001</v>
      </c>
      <c r="D1320">
        <v>3000</v>
      </c>
      <c r="E1320" t="s">
        <v>192</v>
      </c>
      <c r="F1320">
        <v>101.47</v>
      </c>
      <c r="G1320" t="s">
        <v>184</v>
      </c>
      <c r="I1320" t="s">
        <v>61</v>
      </c>
      <c r="J1320" t="s">
        <v>230</v>
      </c>
      <c r="K1320" t="s">
        <v>221</v>
      </c>
      <c r="L1320" t="s">
        <v>222</v>
      </c>
      <c r="M1320" t="s">
        <v>217</v>
      </c>
    </row>
    <row r="1321" spans="1:13" x14ac:dyDescent="0.2">
      <c r="A1321" s="2" t="s">
        <v>403</v>
      </c>
      <c r="B1321" t="s">
        <v>404</v>
      </c>
      <c r="C1321">
        <v>1083122001</v>
      </c>
      <c r="D1321">
        <v>3000</v>
      </c>
      <c r="E1321" t="s">
        <v>193</v>
      </c>
      <c r="F1321">
        <v>105.78247500000001</v>
      </c>
      <c r="G1321" t="s">
        <v>184</v>
      </c>
      <c r="I1321" t="s">
        <v>61</v>
      </c>
      <c r="J1321" t="s">
        <v>230</v>
      </c>
      <c r="K1321" t="s">
        <v>221</v>
      </c>
      <c r="L1321" t="s">
        <v>222</v>
      </c>
      <c r="M1321" t="s">
        <v>217</v>
      </c>
    </row>
    <row r="1322" spans="1:13" x14ac:dyDescent="0.2">
      <c r="A1322" s="2" t="s">
        <v>403</v>
      </c>
      <c r="B1322" t="s">
        <v>404</v>
      </c>
      <c r="C1322">
        <v>1083122001</v>
      </c>
      <c r="D1322">
        <v>3000</v>
      </c>
      <c r="E1322" t="s">
        <v>108</v>
      </c>
      <c r="F1322">
        <v>2642.2749298737699</v>
      </c>
      <c r="G1322" t="s">
        <v>184</v>
      </c>
      <c r="I1322" t="s">
        <v>61</v>
      </c>
      <c r="J1322" t="s">
        <v>230</v>
      </c>
      <c r="K1322" t="s">
        <v>221</v>
      </c>
      <c r="L1322" t="s">
        <v>222</v>
      </c>
      <c r="M1322" t="s">
        <v>217</v>
      </c>
    </row>
    <row r="1323" spans="1:13" x14ac:dyDescent="0.2">
      <c r="A1323" s="2" t="s">
        <v>403</v>
      </c>
      <c r="B1323" t="s">
        <v>404</v>
      </c>
      <c r="C1323">
        <v>1083122001</v>
      </c>
      <c r="D1323">
        <v>3000</v>
      </c>
      <c r="E1323" t="s">
        <v>194</v>
      </c>
      <c r="F1323">
        <v>22.995000000000001</v>
      </c>
      <c r="G1323" t="s">
        <v>184</v>
      </c>
      <c r="I1323" t="s">
        <v>61</v>
      </c>
      <c r="J1323" t="s">
        <v>230</v>
      </c>
      <c r="K1323" t="s">
        <v>221</v>
      </c>
      <c r="L1323" t="s">
        <v>222</v>
      </c>
      <c r="M1323" t="s">
        <v>217</v>
      </c>
    </row>
    <row r="1324" spans="1:13" x14ac:dyDescent="0.2">
      <c r="A1324" s="2" t="s">
        <v>403</v>
      </c>
      <c r="B1324" t="s">
        <v>404</v>
      </c>
      <c r="C1324">
        <v>1083122001</v>
      </c>
      <c r="D1324">
        <v>3000</v>
      </c>
      <c r="E1324" t="s">
        <v>195</v>
      </c>
      <c r="F1324">
        <v>23.9722875</v>
      </c>
      <c r="G1324" t="s">
        <v>184</v>
      </c>
      <c r="I1324" t="s">
        <v>61</v>
      </c>
      <c r="J1324" t="s">
        <v>230</v>
      </c>
      <c r="K1324" t="s">
        <v>221</v>
      </c>
      <c r="L1324" t="s">
        <v>222</v>
      </c>
      <c r="M1324" t="s">
        <v>217</v>
      </c>
    </row>
    <row r="1325" spans="1:13" x14ac:dyDescent="0.2">
      <c r="A1325" s="2" t="s">
        <v>403</v>
      </c>
      <c r="B1325" t="s">
        <v>404</v>
      </c>
      <c r="C1325">
        <v>1083122001</v>
      </c>
      <c r="D1325">
        <v>3000</v>
      </c>
      <c r="E1325" t="s">
        <v>196</v>
      </c>
      <c r="F1325">
        <v>11670.51</v>
      </c>
      <c r="G1325" t="s">
        <v>184</v>
      </c>
      <c r="I1325" t="s">
        <v>61</v>
      </c>
      <c r="J1325" t="s">
        <v>230</v>
      </c>
      <c r="K1325" t="s">
        <v>221</v>
      </c>
      <c r="L1325" t="s">
        <v>222</v>
      </c>
      <c r="M1325" t="s">
        <v>217</v>
      </c>
    </row>
    <row r="1326" spans="1:13" x14ac:dyDescent="0.2">
      <c r="A1326" s="2" t="s">
        <v>403</v>
      </c>
      <c r="B1326" t="s">
        <v>404</v>
      </c>
      <c r="C1326">
        <v>1083122001</v>
      </c>
      <c r="D1326">
        <v>3000</v>
      </c>
      <c r="E1326" t="s">
        <v>197</v>
      </c>
      <c r="F1326">
        <v>12166.506675000001</v>
      </c>
      <c r="G1326" t="s">
        <v>184</v>
      </c>
      <c r="I1326" t="s">
        <v>61</v>
      </c>
      <c r="J1326" t="s">
        <v>230</v>
      </c>
      <c r="K1326" t="s">
        <v>221</v>
      </c>
      <c r="L1326" t="s">
        <v>222</v>
      </c>
      <c r="M1326" t="s">
        <v>217</v>
      </c>
    </row>
    <row r="1327" spans="1:13" x14ac:dyDescent="0.2">
      <c r="A1327" s="2" t="s">
        <v>403</v>
      </c>
      <c r="B1327" t="s">
        <v>404</v>
      </c>
      <c r="C1327">
        <v>1083122001</v>
      </c>
      <c r="D1327">
        <v>3000</v>
      </c>
      <c r="E1327" t="s">
        <v>198</v>
      </c>
      <c r="F1327">
        <v>2754.5716143934101</v>
      </c>
      <c r="G1327" t="s">
        <v>184</v>
      </c>
      <c r="I1327" t="s">
        <v>61</v>
      </c>
      <c r="J1327" t="s">
        <v>230</v>
      </c>
      <c r="K1327" t="s">
        <v>221</v>
      </c>
      <c r="L1327" t="s">
        <v>222</v>
      </c>
      <c r="M1327" t="s">
        <v>217</v>
      </c>
    </row>
    <row r="1328" spans="1:13" x14ac:dyDescent="0.2">
      <c r="A1328" s="2" t="s">
        <v>403</v>
      </c>
      <c r="B1328" t="s">
        <v>404</v>
      </c>
      <c r="C1328">
        <v>1083122001</v>
      </c>
      <c r="D1328">
        <v>3000</v>
      </c>
      <c r="E1328" t="s">
        <v>109</v>
      </c>
      <c r="F1328">
        <v>101.47</v>
      </c>
      <c r="G1328" t="s">
        <v>184</v>
      </c>
      <c r="I1328" t="s">
        <v>61</v>
      </c>
      <c r="J1328" t="s">
        <v>230</v>
      </c>
      <c r="K1328" t="s">
        <v>221</v>
      </c>
      <c r="L1328" t="s">
        <v>222</v>
      </c>
      <c r="M1328" t="s">
        <v>217</v>
      </c>
    </row>
    <row r="1329" spans="1:13" x14ac:dyDescent="0.2">
      <c r="A1329" s="2" t="s">
        <v>403</v>
      </c>
      <c r="B1329" t="s">
        <v>404</v>
      </c>
      <c r="C1329">
        <v>1083122001</v>
      </c>
      <c r="D1329">
        <v>3000</v>
      </c>
      <c r="E1329" t="s">
        <v>199</v>
      </c>
      <c r="F1329">
        <v>105.78247500000001</v>
      </c>
      <c r="G1329" t="s">
        <v>184</v>
      </c>
      <c r="I1329" t="s">
        <v>61</v>
      </c>
      <c r="J1329" t="s">
        <v>230</v>
      </c>
      <c r="K1329" t="s">
        <v>221</v>
      </c>
      <c r="L1329" t="s">
        <v>222</v>
      </c>
      <c r="M1329" t="s">
        <v>217</v>
      </c>
    </row>
    <row r="1330" spans="1:13" x14ac:dyDescent="0.2">
      <c r="A1330" s="2" t="s">
        <v>403</v>
      </c>
      <c r="B1330" t="s">
        <v>404</v>
      </c>
      <c r="C1330">
        <v>1083122001</v>
      </c>
      <c r="D1330">
        <v>3000</v>
      </c>
      <c r="E1330" t="s">
        <v>8</v>
      </c>
      <c r="F1330">
        <v>438.36500000000001</v>
      </c>
      <c r="G1330" t="s">
        <v>184</v>
      </c>
      <c r="I1330" t="s">
        <v>61</v>
      </c>
      <c r="J1330" t="s">
        <v>230</v>
      </c>
      <c r="K1330" t="s">
        <v>221</v>
      </c>
      <c r="L1330" t="s">
        <v>222</v>
      </c>
      <c r="M1330" t="s">
        <v>217</v>
      </c>
    </row>
    <row r="1331" spans="1:13" x14ac:dyDescent="0.2">
      <c r="A1331" s="2" t="s">
        <v>403</v>
      </c>
      <c r="B1331" t="s">
        <v>404</v>
      </c>
      <c r="C1331">
        <v>1083122001</v>
      </c>
      <c r="D1331">
        <v>3000</v>
      </c>
      <c r="E1331" t="s">
        <v>200</v>
      </c>
      <c r="F1331">
        <v>456.99551250000002</v>
      </c>
      <c r="G1331" t="s">
        <v>184</v>
      </c>
      <c r="I1331" t="s">
        <v>61</v>
      </c>
      <c r="J1331" t="s">
        <v>230</v>
      </c>
      <c r="K1331" t="s">
        <v>221</v>
      </c>
      <c r="L1331" t="s">
        <v>222</v>
      </c>
      <c r="M1331" t="s">
        <v>217</v>
      </c>
    </row>
    <row r="1332" spans="1:13" x14ac:dyDescent="0.2">
      <c r="A1332" s="2" t="s">
        <v>403</v>
      </c>
      <c r="B1332" t="s">
        <v>404</v>
      </c>
      <c r="C1332">
        <v>1083122001</v>
      </c>
      <c r="D1332">
        <v>3000</v>
      </c>
      <c r="E1332" t="s">
        <v>201</v>
      </c>
      <c r="F1332">
        <v>46229.074999999997</v>
      </c>
      <c r="G1332" t="s">
        <v>184</v>
      </c>
      <c r="I1332" t="s">
        <v>61</v>
      </c>
      <c r="J1332" t="s">
        <v>230</v>
      </c>
      <c r="K1332" t="s">
        <v>221</v>
      </c>
      <c r="L1332" t="s">
        <v>222</v>
      </c>
      <c r="M1332" t="s">
        <v>217</v>
      </c>
    </row>
    <row r="1333" spans="1:13" x14ac:dyDescent="0.2">
      <c r="A1333" s="2" t="s">
        <v>403</v>
      </c>
      <c r="B1333" t="s">
        <v>404</v>
      </c>
      <c r="C1333">
        <v>1083122001</v>
      </c>
      <c r="D1333">
        <v>3000</v>
      </c>
      <c r="E1333" t="s">
        <v>202</v>
      </c>
      <c r="F1333">
        <v>48193.810687500001</v>
      </c>
      <c r="G1333" t="s">
        <v>184</v>
      </c>
      <c r="I1333" t="s">
        <v>61</v>
      </c>
      <c r="J1333" t="s">
        <v>230</v>
      </c>
      <c r="K1333" t="s">
        <v>221</v>
      </c>
      <c r="L1333" t="s">
        <v>222</v>
      </c>
      <c r="M1333" t="s">
        <v>217</v>
      </c>
    </row>
  </sheetData>
  <autoFilter ref="A1:M1333" xr:uid="{E4A35E65-6203-4FDE-B1F3-76DFE40D79A3}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E99F-FD55-44E0-AC8F-0554C7C90A15}">
  <dimension ref="A1:F59"/>
  <sheetViews>
    <sheetView workbookViewId="0">
      <selection activeCell="E74" sqref="E74"/>
    </sheetView>
  </sheetViews>
  <sheetFormatPr baseColWidth="10" defaultRowHeight="12.75" x14ac:dyDescent="0.2"/>
  <cols>
    <col min="1" max="1" width="21.42578125" customWidth="1"/>
    <col min="2" max="2" width="34.7109375" customWidth="1"/>
    <col min="3" max="3" width="18.28515625" customWidth="1"/>
    <col min="4" max="4" width="58.42578125" customWidth="1"/>
    <col min="5" max="5" width="18.28515625" customWidth="1"/>
    <col min="6" max="6" width="15.5703125" bestFit="1" customWidth="1"/>
  </cols>
  <sheetData>
    <row r="1" spans="1:6" x14ac:dyDescent="0.2">
      <c r="A1" t="s">
        <v>170</v>
      </c>
      <c r="B1" t="s">
        <v>171</v>
      </c>
      <c r="C1" t="s">
        <v>162</v>
      </c>
      <c r="D1" t="s">
        <v>163</v>
      </c>
      <c r="E1" t="s">
        <v>164</v>
      </c>
      <c r="F1" t="s">
        <v>409</v>
      </c>
    </row>
    <row r="2" spans="1:6" x14ac:dyDescent="0.2">
      <c r="A2" t="s">
        <v>7</v>
      </c>
      <c r="B2" t="s">
        <v>353</v>
      </c>
      <c r="C2" s="2" t="s">
        <v>351</v>
      </c>
      <c r="D2" t="s">
        <v>352</v>
      </c>
      <c r="E2">
        <v>1052529001</v>
      </c>
      <c r="F2">
        <v>800</v>
      </c>
    </row>
    <row r="3" spans="1:6" x14ac:dyDescent="0.2">
      <c r="A3" t="s">
        <v>61</v>
      </c>
      <c r="B3" t="s">
        <v>230</v>
      </c>
      <c r="C3" s="2" t="s">
        <v>228</v>
      </c>
      <c r="D3" t="s">
        <v>229</v>
      </c>
      <c r="E3">
        <v>1004176003</v>
      </c>
      <c r="F3">
        <v>1620</v>
      </c>
    </row>
    <row r="4" spans="1:6" x14ac:dyDescent="0.2">
      <c r="A4" t="s">
        <v>61</v>
      </c>
      <c r="B4" t="s">
        <v>230</v>
      </c>
      <c r="C4" s="2" t="s">
        <v>393</v>
      </c>
      <c r="D4" t="s">
        <v>394</v>
      </c>
      <c r="E4">
        <v>1083002001</v>
      </c>
      <c r="F4">
        <v>550</v>
      </c>
    </row>
    <row r="5" spans="1:6" x14ac:dyDescent="0.2">
      <c r="A5" t="s">
        <v>61</v>
      </c>
      <c r="B5" t="s">
        <v>230</v>
      </c>
      <c r="C5" s="2" t="s">
        <v>395</v>
      </c>
      <c r="D5" t="s">
        <v>396</v>
      </c>
      <c r="E5">
        <v>1083002002</v>
      </c>
      <c r="F5">
        <v>1250</v>
      </c>
    </row>
    <row r="6" spans="1:6" x14ac:dyDescent="0.2">
      <c r="A6" t="s">
        <v>61</v>
      </c>
      <c r="B6" t="s">
        <v>230</v>
      </c>
      <c r="C6" s="2" t="s">
        <v>401</v>
      </c>
      <c r="D6" t="s">
        <v>402</v>
      </c>
      <c r="E6">
        <v>1083015001</v>
      </c>
      <c r="F6">
        <v>4000</v>
      </c>
    </row>
    <row r="7" spans="1:6" x14ac:dyDescent="0.2">
      <c r="A7" t="s">
        <v>61</v>
      </c>
      <c r="B7" t="s">
        <v>230</v>
      </c>
      <c r="C7" s="2" t="s">
        <v>403</v>
      </c>
      <c r="D7" t="s">
        <v>404</v>
      </c>
      <c r="E7">
        <v>1083122001</v>
      </c>
      <c r="F7">
        <v>3800</v>
      </c>
    </row>
    <row r="8" spans="1:6" x14ac:dyDescent="0.2">
      <c r="A8" t="s">
        <v>13</v>
      </c>
      <c r="B8" t="s">
        <v>261</v>
      </c>
      <c r="C8" s="2" t="s">
        <v>259</v>
      </c>
      <c r="D8" t="s">
        <v>260</v>
      </c>
      <c r="E8">
        <v>1013095002</v>
      </c>
      <c r="F8">
        <v>5000</v>
      </c>
    </row>
    <row r="9" spans="1:6" x14ac:dyDescent="0.2">
      <c r="A9" t="s">
        <v>15</v>
      </c>
      <c r="B9" t="s">
        <v>280</v>
      </c>
      <c r="C9" s="2" t="s">
        <v>278</v>
      </c>
      <c r="D9" t="s">
        <v>279</v>
      </c>
      <c r="E9">
        <v>1034071001</v>
      </c>
      <c r="F9">
        <v>1500</v>
      </c>
    </row>
    <row r="10" spans="1:6" x14ac:dyDescent="0.2">
      <c r="A10" t="s">
        <v>17</v>
      </c>
      <c r="B10" t="s">
        <v>285</v>
      </c>
      <c r="C10" s="2" t="s">
        <v>283</v>
      </c>
      <c r="D10" t="s">
        <v>284</v>
      </c>
      <c r="E10">
        <v>1034079002</v>
      </c>
      <c r="F10">
        <v>1000</v>
      </c>
    </row>
    <row r="11" spans="1:6" x14ac:dyDescent="0.2">
      <c r="A11" t="s">
        <v>17</v>
      </c>
      <c r="B11" t="s">
        <v>285</v>
      </c>
      <c r="C11" s="2" t="s">
        <v>288</v>
      </c>
      <c r="D11" t="s">
        <v>289</v>
      </c>
      <c r="E11">
        <v>1034186001</v>
      </c>
      <c r="F11">
        <v>1370</v>
      </c>
    </row>
    <row r="12" spans="1:6" x14ac:dyDescent="0.2">
      <c r="A12" t="s">
        <v>19</v>
      </c>
      <c r="B12" t="s">
        <v>253</v>
      </c>
      <c r="C12" s="2" t="s">
        <v>251</v>
      </c>
      <c r="D12" t="s">
        <v>252</v>
      </c>
      <c r="E12">
        <v>1011115003</v>
      </c>
      <c r="F12">
        <v>60</v>
      </c>
    </row>
    <row r="13" spans="1:6" x14ac:dyDescent="0.2">
      <c r="A13" t="s">
        <v>19</v>
      </c>
      <c r="B13" t="s">
        <v>253</v>
      </c>
      <c r="C13" s="2" t="s">
        <v>257</v>
      </c>
      <c r="D13" t="s">
        <v>258</v>
      </c>
      <c r="E13">
        <v>1011189004</v>
      </c>
      <c r="F13">
        <v>250</v>
      </c>
    </row>
    <row r="14" spans="1:6" x14ac:dyDescent="0.2">
      <c r="A14" t="s">
        <v>21</v>
      </c>
      <c r="B14" t="s">
        <v>358</v>
      </c>
      <c r="C14" s="2" t="s">
        <v>356</v>
      </c>
      <c r="D14" t="s">
        <v>357</v>
      </c>
      <c r="E14">
        <v>1066004002</v>
      </c>
      <c r="F14">
        <v>185</v>
      </c>
    </row>
    <row r="15" spans="1:6" x14ac:dyDescent="0.2">
      <c r="A15" t="s">
        <v>24</v>
      </c>
      <c r="B15" t="s">
        <v>366</v>
      </c>
      <c r="C15" s="2" t="s">
        <v>364</v>
      </c>
      <c r="D15" t="s">
        <v>365</v>
      </c>
      <c r="E15">
        <v>1066039002</v>
      </c>
    </row>
    <row r="16" spans="1:6" x14ac:dyDescent="0.2">
      <c r="A16" t="s">
        <v>25</v>
      </c>
      <c r="B16" t="s">
        <v>363</v>
      </c>
      <c r="C16" s="2" t="s">
        <v>361</v>
      </c>
      <c r="D16" t="s">
        <v>362</v>
      </c>
      <c r="E16">
        <v>1066007004</v>
      </c>
      <c r="F16">
        <v>220</v>
      </c>
    </row>
    <row r="17" spans="1:6" x14ac:dyDescent="0.2">
      <c r="A17" t="s">
        <v>25</v>
      </c>
      <c r="B17" t="s">
        <v>363</v>
      </c>
      <c r="C17" s="2" t="s">
        <v>369</v>
      </c>
      <c r="D17" t="s">
        <v>370</v>
      </c>
      <c r="E17">
        <v>1066230002</v>
      </c>
      <c r="F17">
        <v>7000</v>
      </c>
    </row>
    <row r="18" spans="1:6" x14ac:dyDescent="0.2">
      <c r="A18" t="s">
        <v>27</v>
      </c>
      <c r="B18" t="s">
        <v>267</v>
      </c>
      <c r="C18" s="2" t="s">
        <v>264</v>
      </c>
      <c r="D18" t="s">
        <v>265</v>
      </c>
      <c r="E18">
        <v>1025321001</v>
      </c>
      <c r="F18">
        <v>5667</v>
      </c>
    </row>
    <row r="19" spans="1:6" x14ac:dyDescent="0.2">
      <c r="A19" t="s">
        <v>28</v>
      </c>
      <c r="B19" t="s">
        <v>315</v>
      </c>
      <c r="C19" s="2" t="s">
        <v>313</v>
      </c>
      <c r="D19" t="s">
        <v>314</v>
      </c>
      <c r="E19">
        <v>1039086003</v>
      </c>
      <c r="F19">
        <v>350</v>
      </c>
    </row>
    <row r="20" spans="1:6" x14ac:dyDescent="0.2">
      <c r="A20" t="s">
        <v>28</v>
      </c>
      <c r="B20" t="s">
        <v>315</v>
      </c>
      <c r="C20" s="2" t="s">
        <v>321</v>
      </c>
      <c r="D20" t="s">
        <v>322</v>
      </c>
      <c r="E20">
        <v>1039179001</v>
      </c>
      <c r="F20">
        <v>320</v>
      </c>
    </row>
    <row r="21" spans="1:6" x14ac:dyDescent="0.2">
      <c r="A21" t="s">
        <v>28</v>
      </c>
      <c r="B21" t="s">
        <v>315</v>
      </c>
      <c r="C21" s="2" t="s">
        <v>336</v>
      </c>
      <c r="D21" t="s">
        <v>337</v>
      </c>
      <c r="E21">
        <v>1039307001</v>
      </c>
      <c r="F21">
        <v>2000</v>
      </c>
    </row>
    <row r="22" spans="1:6" x14ac:dyDescent="0.2">
      <c r="A22" t="s">
        <v>28</v>
      </c>
      <c r="B22" t="s">
        <v>315</v>
      </c>
      <c r="C22" s="2" t="s">
        <v>338</v>
      </c>
      <c r="D22" t="s">
        <v>339</v>
      </c>
      <c r="E22">
        <v>1039328002</v>
      </c>
      <c r="F22">
        <v>500</v>
      </c>
    </row>
    <row r="23" spans="1:6" x14ac:dyDescent="0.2">
      <c r="A23" t="s">
        <v>28</v>
      </c>
      <c r="B23" t="s">
        <v>315</v>
      </c>
      <c r="C23" s="2" t="s">
        <v>340</v>
      </c>
      <c r="D23" t="s">
        <v>341</v>
      </c>
      <c r="E23">
        <v>1039397002</v>
      </c>
      <c r="F23">
        <v>600</v>
      </c>
    </row>
    <row r="24" spans="1:6" x14ac:dyDescent="0.2">
      <c r="A24" t="s">
        <v>28</v>
      </c>
      <c r="B24" t="s">
        <v>315</v>
      </c>
      <c r="C24" s="2" t="s">
        <v>342</v>
      </c>
      <c r="D24" t="s">
        <v>343</v>
      </c>
      <c r="E24">
        <v>1039435001</v>
      </c>
      <c r="F24">
        <v>2500</v>
      </c>
    </row>
    <row r="25" spans="1:6" x14ac:dyDescent="0.2">
      <c r="A25" t="s">
        <v>29</v>
      </c>
      <c r="B25" t="s">
        <v>320</v>
      </c>
      <c r="C25" s="2" t="s">
        <v>318</v>
      </c>
      <c r="D25" t="s">
        <v>319</v>
      </c>
      <c r="E25">
        <v>1039163001</v>
      </c>
      <c r="F25">
        <v>350</v>
      </c>
    </row>
    <row r="26" spans="1:6" x14ac:dyDescent="0.2">
      <c r="A26" t="s">
        <v>69</v>
      </c>
      <c r="B26" t="s">
        <v>325</v>
      </c>
      <c r="C26" s="2" t="s">
        <v>323</v>
      </c>
      <c r="D26" t="s">
        <v>324</v>
      </c>
      <c r="E26">
        <v>1039216001</v>
      </c>
      <c r="F26">
        <v>400</v>
      </c>
    </row>
    <row r="27" spans="1:6" x14ac:dyDescent="0.2">
      <c r="A27" t="s">
        <v>69</v>
      </c>
      <c r="B27" t="s">
        <v>325</v>
      </c>
      <c r="C27" s="2" t="s">
        <v>326</v>
      </c>
      <c r="D27" t="s">
        <v>327</v>
      </c>
      <c r="E27">
        <v>1039216002</v>
      </c>
      <c r="F27">
        <v>400</v>
      </c>
    </row>
    <row r="28" spans="1:6" x14ac:dyDescent="0.2">
      <c r="A28" t="s">
        <v>72</v>
      </c>
      <c r="B28" t="s">
        <v>333</v>
      </c>
      <c r="C28" s="2" t="s">
        <v>331</v>
      </c>
      <c r="D28" t="s">
        <v>332</v>
      </c>
      <c r="E28">
        <v>1039258001</v>
      </c>
      <c r="F28">
        <v>200</v>
      </c>
    </row>
    <row r="29" spans="1:6" x14ac:dyDescent="0.2">
      <c r="A29" t="s">
        <v>73</v>
      </c>
      <c r="B29" t="s">
        <v>330</v>
      </c>
      <c r="C29" s="2" t="s">
        <v>328</v>
      </c>
      <c r="D29" t="s">
        <v>329</v>
      </c>
      <c r="E29">
        <v>1039240001</v>
      </c>
      <c r="F29">
        <v>700</v>
      </c>
    </row>
    <row r="30" spans="1:6" x14ac:dyDescent="0.2">
      <c r="A30" t="s">
        <v>32</v>
      </c>
      <c r="B30" t="s">
        <v>178</v>
      </c>
      <c r="C30" s="2" t="s">
        <v>175</v>
      </c>
      <c r="D30" t="s">
        <v>176</v>
      </c>
      <c r="E30">
        <v>1001125002</v>
      </c>
      <c r="F30">
        <v>100</v>
      </c>
    </row>
    <row r="31" spans="1:6" x14ac:dyDescent="0.2">
      <c r="A31" t="s">
        <v>32</v>
      </c>
      <c r="B31" t="s">
        <v>178</v>
      </c>
      <c r="C31" s="2" t="s">
        <v>210</v>
      </c>
      <c r="D31" t="s">
        <v>211</v>
      </c>
      <c r="E31">
        <v>1001267002</v>
      </c>
      <c r="F31">
        <v>80</v>
      </c>
    </row>
    <row r="32" spans="1:6" x14ac:dyDescent="0.2">
      <c r="A32" t="s">
        <v>32</v>
      </c>
      <c r="B32" t="s">
        <v>178</v>
      </c>
      <c r="C32" s="2" t="s">
        <v>311</v>
      </c>
      <c r="D32" t="s">
        <v>312</v>
      </c>
      <c r="E32">
        <v>1039018002</v>
      </c>
      <c r="F32">
        <v>600</v>
      </c>
    </row>
    <row r="33" spans="1:6" x14ac:dyDescent="0.2">
      <c r="A33" t="s">
        <v>32</v>
      </c>
      <c r="B33" t="s">
        <v>178</v>
      </c>
      <c r="C33" s="2" t="s">
        <v>344</v>
      </c>
      <c r="D33" t="s">
        <v>345</v>
      </c>
      <c r="E33">
        <v>1039530001</v>
      </c>
      <c r="F33">
        <v>800</v>
      </c>
    </row>
    <row r="34" spans="1:6" x14ac:dyDescent="0.2">
      <c r="A34" t="s">
        <v>33</v>
      </c>
      <c r="B34" t="s">
        <v>205</v>
      </c>
      <c r="C34" s="2" t="s">
        <v>203</v>
      </c>
      <c r="D34" t="s">
        <v>204</v>
      </c>
      <c r="E34">
        <v>1001240001</v>
      </c>
      <c r="F34">
        <v>300</v>
      </c>
    </row>
    <row r="35" spans="1:6" x14ac:dyDescent="0.2">
      <c r="A35" t="s">
        <v>39</v>
      </c>
      <c r="B35" t="s">
        <v>373</v>
      </c>
      <c r="C35" s="2" t="s">
        <v>371</v>
      </c>
      <c r="D35" t="s">
        <v>372</v>
      </c>
      <c r="E35">
        <v>1073091001</v>
      </c>
      <c r="F35">
        <v>300</v>
      </c>
    </row>
    <row r="36" spans="1:6" x14ac:dyDescent="0.2">
      <c r="A36" t="s">
        <v>90</v>
      </c>
      <c r="B36" t="s">
        <v>379</v>
      </c>
      <c r="C36" s="2" t="s">
        <v>376</v>
      </c>
      <c r="D36" t="s">
        <v>377</v>
      </c>
      <c r="E36">
        <v>1074105001</v>
      </c>
      <c r="F36">
        <v>45000</v>
      </c>
    </row>
    <row r="37" spans="1:6" x14ac:dyDescent="0.2">
      <c r="A37" t="s">
        <v>90</v>
      </c>
      <c r="B37" t="s">
        <v>379</v>
      </c>
      <c r="C37" s="2" t="s">
        <v>391</v>
      </c>
      <c r="D37" t="s">
        <v>392</v>
      </c>
      <c r="E37">
        <v>1074175001</v>
      </c>
      <c r="F37">
        <v>400</v>
      </c>
    </row>
    <row r="38" spans="1:6" x14ac:dyDescent="0.2">
      <c r="A38" t="s">
        <v>91</v>
      </c>
      <c r="B38" t="s">
        <v>292</v>
      </c>
      <c r="C38" s="2" t="s">
        <v>290</v>
      </c>
      <c r="D38" t="s">
        <v>291</v>
      </c>
      <c r="E38">
        <v>1038127102</v>
      </c>
      <c r="F38">
        <v>100</v>
      </c>
    </row>
    <row r="39" spans="1:6" x14ac:dyDescent="0.2">
      <c r="A39" t="s">
        <v>91</v>
      </c>
      <c r="B39" t="s">
        <v>292</v>
      </c>
      <c r="C39" s="2" t="s">
        <v>307</v>
      </c>
      <c r="D39" t="s">
        <v>308</v>
      </c>
      <c r="E39">
        <v>1038492001</v>
      </c>
      <c r="F39">
        <v>633</v>
      </c>
    </row>
    <row r="40" spans="1:6" x14ac:dyDescent="0.2">
      <c r="A40" t="s">
        <v>91</v>
      </c>
      <c r="B40" t="s">
        <v>292</v>
      </c>
      <c r="C40" s="2" t="s">
        <v>309</v>
      </c>
      <c r="D40" t="s">
        <v>310</v>
      </c>
      <c r="E40">
        <v>1038513001</v>
      </c>
      <c r="F40">
        <v>683</v>
      </c>
    </row>
    <row r="41" spans="1:6" x14ac:dyDescent="0.2">
      <c r="A41" t="s">
        <v>45</v>
      </c>
      <c r="B41" t="s">
        <v>301</v>
      </c>
      <c r="C41" s="2" t="s">
        <v>299</v>
      </c>
      <c r="D41" t="s">
        <v>300</v>
      </c>
      <c r="E41">
        <v>1038299001</v>
      </c>
      <c r="F41">
        <v>140</v>
      </c>
    </row>
    <row r="42" spans="1:6" x14ac:dyDescent="0.2">
      <c r="A42" t="s">
        <v>46</v>
      </c>
      <c r="B42" t="s">
        <v>297</v>
      </c>
      <c r="C42" s="2" t="s">
        <v>295</v>
      </c>
      <c r="D42" t="s">
        <v>296</v>
      </c>
      <c r="E42">
        <v>1038254001</v>
      </c>
      <c r="F42">
        <v>600</v>
      </c>
    </row>
    <row r="43" spans="1:6" x14ac:dyDescent="0.2">
      <c r="A43" t="s">
        <v>47</v>
      </c>
      <c r="B43" t="s">
        <v>306</v>
      </c>
      <c r="C43" s="2" t="s">
        <v>304</v>
      </c>
      <c r="D43" t="s">
        <v>305</v>
      </c>
      <c r="E43">
        <v>1038470003</v>
      </c>
      <c r="F43">
        <v>400</v>
      </c>
    </row>
    <row r="44" spans="1:6" x14ac:dyDescent="0.2">
      <c r="A44" t="s">
        <v>52</v>
      </c>
      <c r="B44" t="s">
        <v>348</v>
      </c>
      <c r="C44" s="2" t="s">
        <v>346</v>
      </c>
      <c r="D44" t="s">
        <v>347</v>
      </c>
      <c r="E44">
        <v>1048117001</v>
      </c>
      <c r="F44">
        <v>1000</v>
      </c>
    </row>
    <row r="45" spans="1:6" x14ac:dyDescent="0.2">
      <c r="A45" t="s">
        <v>54</v>
      </c>
      <c r="B45" t="s">
        <v>227</v>
      </c>
      <c r="C45" s="2" t="s">
        <v>225</v>
      </c>
      <c r="D45" t="s">
        <v>226</v>
      </c>
      <c r="E45">
        <v>1004158002</v>
      </c>
      <c r="F45">
        <v>1500</v>
      </c>
    </row>
    <row r="46" spans="1:6" x14ac:dyDescent="0.2">
      <c r="A46" t="s">
        <v>99</v>
      </c>
      <c r="B46" t="s">
        <v>233</v>
      </c>
      <c r="C46" s="2" t="s">
        <v>231</v>
      </c>
      <c r="D46" t="s">
        <v>232</v>
      </c>
      <c r="E46">
        <v>1004183001</v>
      </c>
      <c r="F46">
        <v>540</v>
      </c>
    </row>
    <row r="47" spans="1:6" x14ac:dyDescent="0.2">
      <c r="A47" t="s">
        <v>56</v>
      </c>
      <c r="B47" t="s">
        <v>220</v>
      </c>
      <c r="C47" s="2" t="s">
        <v>218</v>
      </c>
      <c r="D47" t="s">
        <v>219</v>
      </c>
      <c r="E47">
        <v>1004124002</v>
      </c>
      <c r="F47">
        <v>1000</v>
      </c>
    </row>
    <row r="48" spans="1:6" x14ac:dyDescent="0.2">
      <c r="A48" t="s">
        <v>56</v>
      </c>
      <c r="B48" t="s">
        <v>220</v>
      </c>
      <c r="C48" s="2" t="s">
        <v>223</v>
      </c>
      <c r="D48" t="s">
        <v>224</v>
      </c>
      <c r="E48">
        <v>1004124003</v>
      </c>
      <c r="F48">
        <v>800</v>
      </c>
    </row>
    <row r="49" spans="1:6" x14ac:dyDescent="0.2">
      <c r="A49" t="s">
        <v>56</v>
      </c>
      <c r="B49" t="s">
        <v>220</v>
      </c>
      <c r="C49" s="2" t="s">
        <v>397</v>
      </c>
      <c r="D49" t="s">
        <v>398</v>
      </c>
      <c r="E49">
        <v>1083005002</v>
      </c>
      <c r="F49">
        <v>900</v>
      </c>
    </row>
    <row r="50" spans="1:6" x14ac:dyDescent="0.2">
      <c r="A50" t="s">
        <v>56</v>
      </c>
      <c r="B50" t="s">
        <v>220</v>
      </c>
      <c r="C50" s="2" t="s">
        <v>399</v>
      </c>
      <c r="D50" t="s">
        <v>400</v>
      </c>
      <c r="E50">
        <v>1083014001</v>
      </c>
      <c r="F50">
        <v>450</v>
      </c>
    </row>
    <row r="51" spans="1:6" x14ac:dyDescent="0.2">
      <c r="A51" t="s">
        <v>57</v>
      </c>
      <c r="B51" t="s">
        <v>214</v>
      </c>
      <c r="C51" s="2" t="s">
        <v>212</v>
      </c>
      <c r="D51" t="s">
        <v>213</v>
      </c>
      <c r="E51">
        <v>1004033001</v>
      </c>
      <c r="F51">
        <v>540</v>
      </c>
    </row>
    <row r="52" spans="1:6" x14ac:dyDescent="0.2">
      <c r="A52" t="s">
        <v>57</v>
      </c>
      <c r="B52" t="s">
        <v>214</v>
      </c>
      <c r="C52" s="2" t="s">
        <v>234</v>
      </c>
      <c r="D52" t="s">
        <v>235</v>
      </c>
      <c r="E52">
        <v>1004198001</v>
      </c>
      <c r="F52">
        <v>900</v>
      </c>
    </row>
    <row r="53" spans="1:6" x14ac:dyDescent="0.2">
      <c r="A53" t="s">
        <v>57</v>
      </c>
      <c r="B53" t="s">
        <v>214</v>
      </c>
      <c r="C53" s="2" t="s">
        <v>237</v>
      </c>
      <c r="D53" t="s">
        <v>238</v>
      </c>
      <c r="E53">
        <v>1004198002</v>
      </c>
      <c r="F53">
        <v>540</v>
      </c>
    </row>
    <row r="54" spans="1:6" x14ac:dyDescent="0.2">
      <c r="A54" t="s">
        <v>57</v>
      </c>
      <c r="B54" t="s">
        <v>214</v>
      </c>
      <c r="C54" s="2" t="s">
        <v>239</v>
      </c>
      <c r="D54" t="s">
        <v>240</v>
      </c>
      <c r="E54">
        <v>1004198003</v>
      </c>
      <c r="F54">
        <v>270</v>
      </c>
    </row>
    <row r="55" spans="1:6" x14ac:dyDescent="0.2">
      <c r="A55" t="s">
        <v>57</v>
      </c>
      <c r="B55" t="s">
        <v>214</v>
      </c>
      <c r="C55" s="2" t="s">
        <v>241</v>
      </c>
      <c r="D55" t="s">
        <v>242</v>
      </c>
      <c r="E55">
        <v>1004198006</v>
      </c>
      <c r="F55">
        <v>360</v>
      </c>
    </row>
    <row r="56" spans="1:6" x14ac:dyDescent="0.2">
      <c r="A56" t="s">
        <v>57</v>
      </c>
      <c r="B56" t="s">
        <v>214</v>
      </c>
      <c r="C56" s="2" t="s">
        <v>243</v>
      </c>
      <c r="D56" t="s">
        <v>244</v>
      </c>
      <c r="E56">
        <v>1004198007</v>
      </c>
      <c r="F56">
        <v>315</v>
      </c>
    </row>
    <row r="57" spans="1:6" x14ac:dyDescent="0.2">
      <c r="A57" t="s">
        <v>57</v>
      </c>
      <c r="B57" t="s">
        <v>214</v>
      </c>
      <c r="C57" s="2" t="s">
        <v>245</v>
      </c>
      <c r="D57" t="s">
        <v>246</v>
      </c>
      <c r="E57">
        <v>1005040007</v>
      </c>
      <c r="F57">
        <v>2150</v>
      </c>
    </row>
    <row r="58" spans="1:6" x14ac:dyDescent="0.2">
      <c r="A58" t="s">
        <v>57</v>
      </c>
      <c r="B58" t="s">
        <v>214</v>
      </c>
      <c r="C58" s="2" t="s">
        <v>247</v>
      </c>
      <c r="D58" t="s">
        <v>248</v>
      </c>
      <c r="E58">
        <v>1005163001</v>
      </c>
      <c r="F58">
        <v>750</v>
      </c>
    </row>
    <row r="59" spans="1:6" x14ac:dyDescent="0.2">
      <c r="A59" t="s">
        <v>57</v>
      </c>
      <c r="B59" t="s">
        <v>214</v>
      </c>
      <c r="C59" s="2" t="s">
        <v>249</v>
      </c>
      <c r="D59" t="s">
        <v>250</v>
      </c>
      <c r="E59">
        <v>1005164008</v>
      </c>
      <c r="F59">
        <v>6400</v>
      </c>
    </row>
  </sheetData>
  <autoFilter ref="A1:F59" xr:uid="{E34EE99F-FD55-44E0-AC8F-0554C7C90A15}"/>
  <sortState xmlns:xlrd2="http://schemas.microsoft.com/office/spreadsheetml/2017/richdata2" ref="A2:E1333">
    <sortCondition ref="A1:A133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Classe_impact_nutri_urbain</vt:lpstr>
      <vt:lpstr>Flux_aval_mdolac</vt:lpstr>
      <vt:lpstr>flux_rejets_mdoriv_mdolac</vt:lpstr>
      <vt:lpstr>Flux_Rejets_STEU_lacs_2021</vt:lpstr>
      <vt:lpstr>Liste_STEU_rejet_direct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RETHORE Virginie</dc:creator>
  <cp:lastModifiedBy>RETHORE Virginie</cp:lastModifiedBy>
  <dcterms:created xsi:type="dcterms:W3CDTF">2024-11-13T12:11:09Z</dcterms:created>
  <dcterms:modified xsi:type="dcterms:W3CDTF">2025-01-07T14:33:09Z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2023-06-30T09:55:12Z</dcterms:modified>
  <cp:revision>1</cp:revision>
  <dc:subject/>
  <dc:title/>
</cp:coreProperties>
</file>